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codeName="ThisWorkbook" defaultThemeVersion="124226"/>
  <mc:AlternateContent xmlns:mc="http://schemas.openxmlformats.org/markup-compatibility/2006">
    <mc:Choice Requires="x15">
      <x15ac:absPath xmlns:x15ac="http://schemas.microsoft.com/office/spreadsheetml/2010/11/ac" url="B:\HING d.o.o\HKIS\2026 H-ING\ŽURNO 008-26 ZTC - VELIKA GORICA\11 PLOT ZTC\"/>
    </mc:Choice>
  </mc:AlternateContent>
  <xr:revisionPtr revIDLastSave="0" documentId="13_ncr:1_{3CBD5DAF-6EAD-47D6-B51F-E92AF9B6BAB4}" xr6:coauthVersionLast="47" xr6:coauthVersionMax="47" xr10:uidLastSave="{00000000-0000-0000-0000-000000000000}"/>
  <bookViews>
    <workbookView xWindow="15" yWindow="225" windowWidth="28470" windowHeight="15225" tabRatio="874" activeTab="3" xr2:uid="{00000000-000D-0000-FFFF-FFFF00000000}"/>
  </bookViews>
  <sheets>
    <sheet name="NASLOVNICA" sheetId="22" r:id="rId1"/>
    <sheet name="DNSH" sheetId="29" r:id="rId2"/>
    <sheet name="OPĆI UVJETI" sheetId="30" r:id="rId3"/>
    <sheet name="REKAPITULACIJA" sheetId="25" r:id="rId4"/>
    <sheet name="TERMOTEHNIKA" sheetId="26" r:id="rId5"/>
    <sheet name="AUTOMATIKA" sheetId="27" r:id="rId6"/>
    <sheet name="GRAĐEVINSKI" sheetId="28" r:id="rId7"/>
  </sheets>
  <definedNames>
    <definedName name="_xlnm.Print_Titles" localSheetId="5">AUTOMATIKA!$1:$5</definedName>
    <definedName name="_xlnm.Print_Titles" localSheetId="6">GRAĐEVINSKI!$1:$5</definedName>
    <definedName name="_xlnm.Print_Titles" localSheetId="0">NASLOVNICA!$1:$5</definedName>
    <definedName name="_xlnm.Print_Titles" localSheetId="3">REKAPITULACIJA!$1:$5</definedName>
    <definedName name="_xlnm.Print_Titles" localSheetId="4">TERMOTEHNIKA!$1:$5</definedName>
    <definedName name="OLE_LINK7" localSheetId="5">AUTOMATIKA!#REF!</definedName>
    <definedName name="OLE_LINK7" localSheetId="6">GRAĐEVINSKI!#REF!</definedName>
    <definedName name="OLE_LINK7" localSheetId="0">NASLOVNICA!#REF!</definedName>
    <definedName name="OLE_LINK7" localSheetId="3">REKAPITULACIJA!#REF!</definedName>
    <definedName name="OLE_LINK7" localSheetId="4">TERMOTEHNIKA!#REF!</definedName>
    <definedName name="_xlnm.Print_Area" localSheetId="5">AUTOMATIKA!$A$1:$F$316</definedName>
    <definedName name="_xlnm.Print_Area" localSheetId="6">GRAĐEVINSKI!$A$1:$F$157</definedName>
    <definedName name="_xlnm.Print_Area" localSheetId="0">NASLOVNICA!$A$1:$F$20</definedName>
    <definedName name="_xlnm.Print_Area" localSheetId="3">REKAPITULACIJA!$A$1:$F$17</definedName>
    <definedName name="_xlnm.Print_Area" localSheetId="4">TERMOTEHNIKA!$A$1:$F$751</definedName>
  </definedNames>
  <calcPr calcId="181029"/>
</workbook>
</file>

<file path=xl/calcChain.xml><?xml version="1.0" encoding="utf-8"?>
<calcChain xmlns="http://schemas.openxmlformats.org/spreadsheetml/2006/main">
  <c r="F84" i="28" l="1"/>
  <c r="F750" i="26"/>
  <c r="F315" i="27"/>
  <c r="F202" i="26"/>
  <c r="F49" i="27"/>
  <c r="F50" i="27"/>
  <c r="F51" i="27"/>
  <c r="F53" i="27"/>
  <c r="F54" i="27"/>
  <c r="F55" i="27"/>
  <c r="F56" i="27"/>
  <c r="F48" i="27"/>
  <c r="F66" i="27"/>
  <c r="F67" i="27"/>
  <c r="F65" i="27"/>
  <c r="F71" i="27"/>
  <c r="F72" i="27"/>
  <c r="F73" i="27"/>
  <c r="F74" i="27"/>
  <c r="F75" i="27"/>
  <c r="F76" i="27"/>
  <c r="F77" i="27"/>
  <c r="F78" i="27"/>
  <c r="F70" i="27"/>
  <c r="F87" i="27"/>
  <c r="F88" i="27"/>
  <c r="F89" i="27"/>
  <c r="F90" i="27"/>
  <c r="F91" i="27"/>
  <c r="F92" i="27"/>
  <c r="F93" i="27"/>
  <c r="F94" i="27"/>
  <c r="F95" i="27"/>
  <c r="F96" i="27"/>
  <c r="F97" i="27"/>
  <c r="F98" i="27"/>
  <c r="F99" i="27"/>
  <c r="F100" i="27"/>
  <c r="F101" i="27"/>
  <c r="F102" i="27"/>
  <c r="F103" i="27"/>
  <c r="F86" i="27"/>
  <c r="F85" i="27"/>
  <c r="F84" i="27"/>
  <c r="F83" i="27"/>
  <c r="F82" i="27"/>
  <c r="F81" i="27"/>
  <c r="F120" i="27"/>
  <c r="F195" i="27"/>
  <c r="F196" i="27"/>
  <c r="F197" i="27"/>
  <c r="F198" i="27"/>
  <c r="F199" i="27"/>
  <c r="F25" i="28"/>
  <c r="F27" i="28"/>
  <c r="F29" i="28"/>
  <c r="F31" i="28"/>
  <c r="F39" i="28"/>
  <c r="F40" i="28"/>
  <c r="F42" i="28"/>
  <c r="F44" i="28"/>
  <c r="F52" i="28"/>
  <c r="F53" i="28"/>
  <c r="F57" i="28"/>
  <c r="F58" i="28"/>
  <c r="F69" i="28"/>
  <c r="F79" i="28"/>
  <c r="F114" i="28"/>
  <c r="F112" i="28"/>
  <c r="F108" i="28"/>
  <c r="F97" i="28"/>
  <c r="F96" i="28"/>
  <c r="F95" i="28"/>
  <c r="F94" i="28"/>
  <c r="F91" i="28"/>
  <c r="F83" i="28"/>
  <c r="F81" i="28"/>
  <c r="F80" i="28"/>
  <c r="F291" i="27"/>
  <c r="F283" i="27"/>
  <c r="F282" i="27"/>
  <c r="F281" i="27"/>
  <c r="F280" i="27"/>
  <c r="F279" i="27"/>
  <c r="F277" i="27"/>
  <c r="F276" i="27"/>
  <c r="F275" i="27"/>
  <c r="F274" i="27"/>
  <c r="F266" i="27"/>
  <c r="F265" i="27"/>
  <c r="F257" i="27"/>
  <c r="F249" i="27"/>
  <c r="F237" i="27"/>
  <c r="F234" i="27"/>
  <c r="F232" i="27"/>
  <c r="F230" i="27"/>
  <c r="F228" i="27"/>
  <c r="F226" i="27"/>
  <c r="F223" i="27"/>
  <c r="F215" i="27"/>
  <c r="F210" i="27"/>
  <c r="F208" i="27"/>
  <c r="F206" i="27"/>
  <c r="F204" i="27"/>
  <c r="F203" i="27"/>
  <c r="F192" i="27"/>
  <c r="F190" i="27"/>
  <c r="F189" i="27"/>
  <c r="F188" i="27"/>
  <c r="F187" i="27"/>
  <c r="F185" i="27"/>
  <c r="F184" i="27"/>
  <c r="F183" i="27"/>
  <c r="F182" i="27"/>
  <c r="F181" i="27"/>
  <c r="F180" i="27"/>
  <c r="F177" i="27"/>
  <c r="F176" i="27"/>
  <c r="F173" i="27"/>
  <c r="F172" i="27"/>
  <c r="F171" i="27"/>
  <c r="F167" i="27"/>
  <c r="F166" i="27"/>
  <c r="F165" i="27"/>
  <c r="F164" i="27"/>
  <c r="F163" i="27"/>
  <c r="F162" i="27"/>
  <c r="F161" i="27"/>
  <c r="F158" i="27"/>
  <c r="F157" i="27"/>
  <c r="F156" i="27"/>
  <c r="F155" i="27"/>
  <c r="F154" i="27"/>
  <c r="F153" i="27"/>
  <c r="F142" i="27"/>
  <c r="F141" i="27"/>
  <c r="F140" i="27"/>
  <c r="F139" i="27"/>
  <c r="F138" i="27"/>
  <c r="F137" i="27"/>
  <c r="F132" i="27"/>
  <c r="F129" i="27"/>
  <c r="F128" i="27"/>
  <c r="F127" i="27"/>
  <c r="F126" i="27"/>
  <c r="F125" i="27"/>
  <c r="F124" i="27"/>
  <c r="F123" i="27"/>
  <c r="F122" i="27"/>
  <c r="F121" i="27"/>
  <c r="D48" i="27"/>
  <c r="D49" i="27" s="1"/>
  <c r="F88" i="28"/>
  <c r="F87" i="28"/>
  <c r="F86" i="28"/>
  <c r="F85" i="28"/>
  <c r="F82" i="28"/>
  <c r="F285" i="27" l="1"/>
  <c r="F311" i="27" s="1"/>
  <c r="F699" i="26"/>
  <c r="F617" i="26"/>
  <c r="F385" i="26"/>
  <c r="F287" i="26"/>
  <c r="F162" i="26"/>
  <c r="F60" i="28"/>
  <c r="F55" i="28"/>
  <c r="F106" i="28"/>
  <c r="F104" i="28"/>
  <c r="D67" i="28"/>
  <c r="F67" i="28" s="1"/>
  <c r="F62" i="28" l="1"/>
  <c r="F146" i="28" s="1"/>
  <c r="F46" i="28"/>
  <c r="F144" i="28" s="1"/>
  <c r="F99" i="28"/>
  <c r="F150" i="28" s="1"/>
  <c r="F71" i="28"/>
  <c r="F148" i="28" s="1"/>
  <c r="F33" i="28"/>
  <c r="F142" i="28" s="1"/>
  <c r="F593" i="26" l="1"/>
  <c r="F164" i="26"/>
  <c r="F124" i="26"/>
  <c r="F123" i="26"/>
  <c r="F122" i="26"/>
  <c r="F60" i="26"/>
  <c r="F70" i="26"/>
  <c r="F69" i="26"/>
  <c r="F68" i="26"/>
  <c r="F65" i="26"/>
  <c r="F64" i="26"/>
  <c r="F63" i="26"/>
  <c r="F210" i="26"/>
  <c r="F211" i="26"/>
  <c r="F212" i="26"/>
  <c r="F213" i="26"/>
  <c r="F209" i="26"/>
  <c r="F194" i="26"/>
  <c r="F195" i="26"/>
  <c r="F196" i="26"/>
  <c r="F197" i="26"/>
  <c r="F198" i="26"/>
  <c r="F199" i="26"/>
  <c r="F200" i="26"/>
  <c r="F201" i="26"/>
  <c r="F193" i="26"/>
  <c r="F144" i="26"/>
  <c r="F143" i="26"/>
  <c r="F80" i="26"/>
  <c r="F118" i="26"/>
  <c r="F115" i="26"/>
  <c r="F114" i="26"/>
  <c r="F113" i="26"/>
  <c r="F106" i="26"/>
  <c r="F310" i="26"/>
  <c r="F48" i="26"/>
  <c r="F76" i="26"/>
  <c r="F78" i="26"/>
  <c r="F46" i="26"/>
  <c r="F44" i="26"/>
  <c r="F42" i="26"/>
  <c r="F74" i="26"/>
  <c r="F40" i="26"/>
  <c r="F38" i="26"/>
  <c r="F36" i="26"/>
  <c r="F34" i="26"/>
  <c r="F32" i="26"/>
  <c r="F30" i="26"/>
  <c r="F28" i="26"/>
  <c r="F72" i="26"/>
  <c r="F26" i="26"/>
  <c r="F59" i="26"/>
  <c r="F58" i="26"/>
  <c r="F57" i="26"/>
  <c r="F54" i="26"/>
  <c r="F53" i="26"/>
  <c r="F52" i="26"/>
  <c r="F221" i="26"/>
  <c r="F100" i="26"/>
  <c r="F672" i="26"/>
  <c r="F587" i="26"/>
  <c r="F245" i="26"/>
  <c r="F288" i="26"/>
  <c r="F303" i="26"/>
  <c r="F232" i="26"/>
  <c r="F178" i="26"/>
  <c r="F215" i="26"/>
  <c r="F126" i="26"/>
  <c r="F168" i="26"/>
  <c r="F142" i="26"/>
  <c r="F131" i="26"/>
  <c r="F45" i="27" l="1"/>
  <c r="F58" i="27" s="1"/>
  <c r="F149" i="27"/>
  <c r="F146" i="27"/>
  <c r="F268" i="27" l="1"/>
  <c r="F419" i="26" l="1"/>
  <c r="F418" i="26"/>
  <c r="F424" i="26"/>
  <c r="F307" i="27" l="1"/>
  <c r="F110" i="28"/>
  <c r="F714" i="26" l="1"/>
  <c r="F713" i="26"/>
  <c r="F639" i="26" l="1"/>
  <c r="F632" i="26"/>
  <c r="F616" i="26"/>
  <c r="F559" i="26" l="1"/>
  <c r="F558" i="26"/>
  <c r="F557" i="26"/>
  <c r="F552" i="26"/>
  <c r="F551" i="26"/>
  <c r="F550" i="26"/>
  <c r="F533" i="26"/>
  <c r="F527" i="26"/>
  <c r="F526" i="26"/>
  <c r="F525" i="26"/>
  <c r="F520" i="26"/>
  <c r="F519" i="26"/>
  <c r="F518" i="26"/>
  <c r="F494" i="26"/>
  <c r="F493" i="26"/>
  <c r="F492" i="26"/>
  <c r="G478" i="26"/>
  <c r="G477" i="26"/>
  <c r="G476" i="26"/>
  <c r="F476" i="26"/>
  <c r="G475" i="26"/>
  <c r="F475" i="26"/>
  <c r="G474" i="26"/>
  <c r="F474" i="26"/>
  <c r="F451" i="26"/>
  <c r="F405" i="26"/>
  <c r="F382" i="26"/>
  <c r="F381" i="26"/>
  <c r="F380" i="26"/>
  <c r="F383" i="26"/>
  <c r="F357" i="26"/>
  <c r="F356" i="26"/>
  <c r="F355" i="26"/>
  <c r="F374" i="26"/>
  <c r="F373" i="26"/>
  <c r="F372" i="26"/>
  <c r="F343" i="26"/>
  <c r="F342" i="26"/>
  <c r="F341" i="26"/>
  <c r="F327" i="26"/>
  <c r="F326" i="26"/>
  <c r="F325" i="26"/>
  <c r="F252" i="26" l="1"/>
  <c r="F434" i="26" l="1"/>
  <c r="F26" i="27"/>
  <c r="F28" i="27"/>
  <c r="F30" i="27"/>
  <c r="F33" i="27"/>
  <c r="F36" i="27"/>
  <c r="F37" i="27"/>
  <c r="F120" i="28"/>
  <c r="F122" i="28" s="1"/>
  <c r="F152" i="28" s="1"/>
  <c r="F119" i="28"/>
  <c r="F116" i="28"/>
  <c r="F135" i="28"/>
  <c r="F132" i="28"/>
  <c r="F130" i="28"/>
  <c r="F128" i="28"/>
  <c r="F298" i="27"/>
  <c r="F295" i="27"/>
  <c r="F292" i="27"/>
  <c r="F91" i="26"/>
  <c r="F90" i="26"/>
  <c r="F87" i="26"/>
  <c r="F84" i="26"/>
  <c r="F82" i="26"/>
  <c r="F737" i="26"/>
  <c r="F734" i="26"/>
  <c r="F731" i="26"/>
  <c r="F723" i="26"/>
  <c r="F722" i="26"/>
  <c r="F718" i="26"/>
  <c r="F716" i="26"/>
  <c r="F710" i="26"/>
  <c r="F709" i="26"/>
  <c r="F706" i="26"/>
  <c r="F703" i="26"/>
  <c r="F702" i="26"/>
  <c r="F698" i="26"/>
  <c r="F697" i="26"/>
  <c r="F696" i="26"/>
  <c r="F690" i="26"/>
  <c r="F686" i="26"/>
  <c r="F684" i="26"/>
  <c r="F668" i="26"/>
  <c r="F667" i="26"/>
  <c r="F666" i="26"/>
  <c r="F663" i="26"/>
  <c r="F662" i="26"/>
  <c r="F658" i="26"/>
  <c r="F656" i="26"/>
  <c r="F653" i="26"/>
  <c r="F651" i="26"/>
  <c r="F650" i="26"/>
  <c r="F647" i="26"/>
  <c r="F645" i="26"/>
  <c r="F643" i="26"/>
  <c r="F641" i="26"/>
  <c r="F636" i="26"/>
  <c r="F638" i="26"/>
  <c r="F637" i="26"/>
  <c r="F635" i="26"/>
  <c r="F631" i="26"/>
  <c r="F630" i="26"/>
  <c r="F629" i="26"/>
  <c r="F628" i="26"/>
  <c r="F627" i="26"/>
  <c r="F626" i="26"/>
  <c r="F625" i="26"/>
  <c r="F624" i="26"/>
  <c r="F618" i="26"/>
  <c r="F615" i="26"/>
  <c r="F614" i="26"/>
  <c r="F613" i="26"/>
  <c r="F612" i="26"/>
  <c r="F603" i="26"/>
  <c r="F597" i="26"/>
  <c r="F591" i="26"/>
  <c r="F584" i="26"/>
  <c r="F581" i="26"/>
  <c r="F580" i="26"/>
  <c r="F579" i="26"/>
  <c r="F578" i="26"/>
  <c r="F574" i="26"/>
  <c r="F572" i="26"/>
  <c r="F570" i="26"/>
  <c r="F568" i="26"/>
  <c r="F566" i="26"/>
  <c r="F564" i="26"/>
  <c r="F563" i="26"/>
  <c r="F562" i="26"/>
  <c r="F556" i="26"/>
  <c r="F555" i="26"/>
  <c r="F549" i="26"/>
  <c r="F548" i="26"/>
  <c r="F547" i="26"/>
  <c r="F546" i="26"/>
  <c r="F545" i="26"/>
  <c r="F544" i="26"/>
  <c r="F543" i="26"/>
  <c r="F542" i="26"/>
  <c r="F541" i="26"/>
  <c r="F540" i="26"/>
  <c r="F537" i="26"/>
  <c r="F535" i="26"/>
  <c r="F534" i="26"/>
  <c r="F532" i="26"/>
  <c r="F531" i="26"/>
  <c r="F530" i="26"/>
  <c r="F524" i="26"/>
  <c r="F523" i="26"/>
  <c r="F517" i="26"/>
  <c r="F516" i="26"/>
  <c r="F515" i="26"/>
  <c r="F514" i="26"/>
  <c r="F513" i="26"/>
  <c r="F512" i="26"/>
  <c r="F511" i="26"/>
  <c r="F510" i="26"/>
  <c r="F509" i="26"/>
  <c r="F508" i="26"/>
  <c r="F505" i="26"/>
  <c r="F501" i="26"/>
  <c r="F499" i="26"/>
  <c r="F498" i="26"/>
  <c r="F497" i="26"/>
  <c r="F491" i="26"/>
  <c r="F490" i="26"/>
  <c r="F489" i="26"/>
  <c r="F488" i="26"/>
  <c r="F487" i="26"/>
  <c r="F486" i="26"/>
  <c r="F485" i="26"/>
  <c r="F484" i="26"/>
  <c r="F483" i="26"/>
  <c r="F482" i="26"/>
  <c r="F480" i="26"/>
  <c r="F478" i="26"/>
  <c r="F477" i="26"/>
  <c r="G473" i="26"/>
  <c r="F473" i="26"/>
  <c r="G472" i="26"/>
  <c r="F472" i="26"/>
  <c r="G471" i="26"/>
  <c r="F471" i="26"/>
  <c r="G470" i="26"/>
  <c r="F470" i="26"/>
  <c r="G469" i="26"/>
  <c r="F469" i="26"/>
  <c r="G468" i="26"/>
  <c r="F468" i="26"/>
  <c r="G467" i="26"/>
  <c r="F467" i="26"/>
  <c r="G466" i="26"/>
  <c r="F466" i="26"/>
  <c r="F464" i="26"/>
  <c r="F457" i="26"/>
  <c r="F455" i="26"/>
  <c r="F453" i="26"/>
  <c r="F450" i="26"/>
  <c r="F446" i="26"/>
  <c r="F441" i="26"/>
  <c r="F440" i="26"/>
  <c r="F439" i="26"/>
  <c r="F436" i="26"/>
  <c r="F433" i="26"/>
  <c r="F431" i="26"/>
  <c r="F428" i="26"/>
  <c r="F426" i="26"/>
  <c r="F422" i="26"/>
  <c r="F416" i="26"/>
  <c r="F404" i="26"/>
  <c r="F395" i="26"/>
  <c r="F394" i="26"/>
  <c r="F384" i="26"/>
  <c r="F379" i="26"/>
  <c r="F371" i="26"/>
  <c r="F370" i="26"/>
  <c r="F369" i="26"/>
  <c r="F368" i="26"/>
  <c r="F367" i="26"/>
  <c r="F366" i="26"/>
  <c r="F365" i="26"/>
  <c r="F364" i="26"/>
  <c r="F363" i="26"/>
  <c r="F362" i="26"/>
  <c r="F354" i="26"/>
  <c r="F353" i="26"/>
  <c r="F352" i="26"/>
  <c r="F351" i="26"/>
  <c r="F350" i="26"/>
  <c r="F349" i="26"/>
  <c r="F348" i="26"/>
  <c r="F347" i="26"/>
  <c r="F340" i="26"/>
  <c r="F339" i="26"/>
  <c r="F338" i="26"/>
  <c r="F337" i="26"/>
  <c r="F336" i="26"/>
  <c r="F335" i="26"/>
  <c r="F334" i="26"/>
  <c r="F333" i="26"/>
  <c r="F332" i="26"/>
  <c r="F331" i="26"/>
  <c r="F324" i="26"/>
  <c r="F323" i="26"/>
  <c r="F322" i="26"/>
  <c r="F321" i="26"/>
  <c r="F320" i="26"/>
  <c r="F319" i="26"/>
  <c r="F318" i="26"/>
  <c r="F317" i="26"/>
  <c r="F316" i="26"/>
  <c r="F315" i="26"/>
  <c r="F292" i="26"/>
  <c r="F279" i="26"/>
  <c r="F273" i="26"/>
  <c r="F272" i="26"/>
  <c r="F271" i="26"/>
  <c r="F250" i="26"/>
  <c r="F242" i="26"/>
  <c r="F239" i="26"/>
  <c r="F237" i="26"/>
  <c r="F161" i="26"/>
  <c r="F158" i="26"/>
  <c r="F157" i="26"/>
  <c r="F156" i="26"/>
  <c r="F155" i="26"/>
  <c r="F150" i="26"/>
  <c r="F93" i="26" l="1"/>
  <c r="F744" i="26" s="1"/>
  <c r="F739" i="26"/>
  <c r="F748" i="26" s="1"/>
  <c r="F300" i="27"/>
  <c r="F39" i="27"/>
  <c r="F305" i="27" s="1"/>
  <c r="F309" i="27"/>
  <c r="F725" i="26"/>
  <c r="F746" i="26" s="1"/>
  <c r="G479" i="26"/>
  <c r="F137" i="28"/>
  <c r="F154" i="28" s="1"/>
  <c r="F156" i="28" s="1"/>
  <c r="F313" i="27"/>
  <c r="F10" i="25" l="1"/>
  <c r="F12" i="25"/>
  <c r="F8" i="25"/>
  <c r="F14" i="25" l="1"/>
  <c r="F15" i="25" s="1"/>
  <c r="F16" i="25" s="1"/>
</calcChain>
</file>

<file path=xl/sharedStrings.xml><?xml version="1.0" encoding="utf-8"?>
<sst xmlns="http://schemas.openxmlformats.org/spreadsheetml/2006/main" count="2684" uniqueCount="1204">
  <si>
    <t>DN40</t>
  </si>
  <si>
    <t>DN32</t>
  </si>
  <si>
    <t>30.</t>
  </si>
  <si>
    <t>31.</t>
  </si>
  <si>
    <t>32.</t>
  </si>
  <si>
    <t>33.</t>
  </si>
  <si>
    <t>GRAĐEVINSKI RADOVI</t>
  </si>
  <si>
    <t>KOLIČINA</t>
  </si>
  <si>
    <t>kom</t>
  </si>
  <si>
    <t>m</t>
  </si>
  <si>
    <t>1.</t>
  </si>
  <si>
    <t>2.</t>
  </si>
  <si>
    <t>3.</t>
  </si>
  <si>
    <t>22.</t>
  </si>
  <si>
    <t xml:space="preserve">OPIS                                                                                  </t>
  </si>
  <si>
    <t>20.</t>
  </si>
  <si>
    <t>4.</t>
  </si>
  <si>
    <t>6.</t>
  </si>
  <si>
    <t>7.</t>
  </si>
  <si>
    <t>8.</t>
  </si>
  <si>
    <t>11.</t>
  </si>
  <si>
    <t>14.</t>
  </si>
  <si>
    <t>5.</t>
  </si>
  <si>
    <t>9.</t>
  </si>
  <si>
    <t>13.</t>
  </si>
  <si>
    <t>R.B.</t>
  </si>
  <si>
    <t>15.</t>
  </si>
  <si>
    <t>16.</t>
  </si>
  <si>
    <t>17.</t>
  </si>
  <si>
    <t>18.</t>
  </si>
  <si>
    <t>19.</t>
  </si>
  <si>
    <t>21.</t>
  </si>
  <si>
    <t>12.</t>
  </si>
  <si>
    <t>OPĆE STAVKE INSTALACIJE</t>
  </si>
  <si>
    <t>UKUPNO</t>
  </si>
  <si>
    <t>23.</t>
  </si>
  <si>
    <t>24.</t>
  </si>
  <si>
    <t>25.</t>
  </si>
  <si>
    <t>26.</t>
  </si>
  <si>
    <t>27.</t>
  </si>
  <si>
    <t>28.</t>
  </si>
  <si>
    <t>29.</t>
  </si>
  <si>
    <t>DN25</t>
  </si>
  <si>
    <t>DN20</t>
  </si>
  <si>
    <t>DN15</t>
  </si>
  <si>
    <t>ISPITIVANJA INSTALACIJE IZVOĐAČA</t>
  </si>
  <si>
    <t>ISPITIVANJE INSTALACIJE OVLAŠTENE TVRTKE</t>
  </si>
  <si>
    <t>kpl</t>
  </si>
  <si>
    <t>34.</t>
  </si>
  <si>
    <t>35.</t>
  </si>
  <si>
    <t>36.</t>
  </si>
  <si>
    <t>37.</t>
  </si>
  <si>
    <t>38.</t>
  </si>
  <si>
    <t>43.</t>
  </si>
  <si>
    <t>A.</t>
  </si>
  <si>
    <t>B.</t>
  </si>
  <si>
    <t>C.</t>
  </si>
  <si>
    <t>* ista ili bolja automatska regulacija uređaja</t>
  </si>
  <si>
    <t>* ista ili bolja servisna mreža uređaja</t>
  </si>
  <si>
    <t>* isti ili duži garantni rok uređaja</t>
  </si>
  <si>
    <t>44.</t>
  </si>
  <si>
    <t>45.</t>
  </si>
  <si>
    <t>46.</t>
  </si>
  <si>
    <t>47.</t>
  </si>
  <si>
    <t>48.</t>
  </si>
  <si>
    <t>49.</t>
  </si>
  <si>
    <t>ARMATURNA OPREMA</t>
  </si>
  <si>
    <t>lit</t>
  </si>
  <si>
    <t>Izrada radioničke tehničke dokumentacije. Prije početka radova potrebno je razraditi tehničke detalje ugradnje opreme i instalacija sukladno ponuđenoj opremi.</t>
  </si>
  <si>
    <t>50.</t>
  </si>
  <si>
    <t>51.</t>
  </si>
  <si>
    <t>52.</t>
  </si>
  <si>
    <t>54.</t>
  </si>
  <si>
    <t>55.</t>
  </si>
  <si>
    <t>56.</t>
  </si>
  <si>
    <t>57.</t>
  </si>
  <si>
    <t>58.</t>
  </si>
  <si>
    <t>59.</t>
  </si>
  <si>
    <t>60.</t>
  </si>
  <si>
    <t>61.</t>
  </si>
  <si>
    <t>62.</t>
  </si>
  <si>
    <t>63.</t>
  </si>
  <si>
    <t>64.</t>
  </si>
  <si>
    <t>65.</t>
  </si>
  <si>
    <t>66.</t>
  </si>
  <si>
    <t>67.</t>
  </si>
  <si>
    <t>68.</t>
  </si>
  <si>
    <t>69.</t>
  </si>
  <si>
    <t>70.</t>
  </si>
  <si>
    <t>72.</t>
  </si>
  <si>
    <t>PK-50/60 mm, 2 m</t>
  </si>
  <si>
    <t>PNT Φ23  mm</t>
  </si>
  <si>
    <t>PNT Φ29  mm</t>
  </si>
  <si>
    <t>FILTRACIJA VODE GRIJANJA</t>
  </si>
  <si>
    <t>PUMPNE GRUPE</t>
  </si>
  <si>
    <t>73.</t>
  </si>
  <si>
    <t>74.</t>
  </si>
  <si>
    <t>DN50</t>
  </si>
  <si>
    <t>DISTRIBUCIJSKA MREŽA</t>
  </si>
  <si>
    <t>pak</t>
  </si>
  <si>
    <r>
      <t>Dario Hrastović</t>
    </r>
    <r>
      <rPr>
        <sz val="10"/>
        <rFont val="ElegaGarmnd BT"/>
        <family val="2"/>
        <charset val="238"/>
      </rPr>
      <t>, dipl.ing.stroj.</t>
    </r>
  </si>
  <si>
    <t>CIJEVNA IZOLACIJA</t>
  </si>
  <si>
    <t>m2</t>
  </si>
  <si>
    <t>* dimenzije uređaja provjeriti kod prostornog ograničenja</t>
  </si>
  <si>
    <t>* dodatni zahtjevi prema uvjetima naručitelja</t>
  </si>
  <si>
    <t>* centrifugalni princip odvajanja čestica</t>
  </si>
  <si>
    <t>* neutralizacija međumetalne korozije</t>
  </si>
  <si>
    <t>* inhibicija međumetalne korozije</t>
  </si>
  <si>
    <t>PRIPREMNI RADOVI</t>
  </si>
  <si>
    <t>* ispitni protokol otpora izolacije</t>
  </si>
  <si>
    <t>* ispitni protokol zaštite od indirektnog napona dodira</t>
  </si>
  <si>
    <t>* ispitni protokol o izjednačenju potencijala</t>
  </si>
  <si>
    <t>* ispitni protokol o razdjelnika</t>
  </si>
  <si>
    <t>* ispitni protokol o podešenosti mjerno regulacijske opreme</t>
  </si>
  <si>
    <t>* ispitivanje strojarnice kao stroja ili uređaja s povećanom opasnosti</t>
  </si>
  <si>
    <t>* radni puni režim rada strojarnica / okoliš</t>
  </si>
  <si>
    <t>* radni smanjeni režim rada strojarnica / okoliš</t>
  </si>
  <si>
    <t>* temperatura</t>
  </si>
  <si>
    <t>* brzine strujanja</t>
  </si>
  <si>
    <r>
      <t>LiYCY 7x0,75 mm</t>
    </r>
    <r>
      <rPr>
        <vertAlign val="superscript"/>
        <sz val="8"/>
        <rFont val="Arial"/>
        <family val="2"/>
        <charset val="238"/>
      </rPr>
      <t>2</t>
    </r>
  </si>
  <si>
    <t>10.</t>
  </si>
  <si>
    <t>Čišćenje prostora zgrade i priprema za ugradnju nove opreme</t>
  </si>
  <si>
    <t>DN 25/20</t>
  </si>
  <si>
    <r>
      <t>P/F 1x6 mm</t>
    </r>
    <r>
      <rPr>
        <vertAlign val="superscript"/>
        <sz val="8"/>
        <rFont val="Arial"/>
        <family val="2"/>
        <charset val="238"/>
      </rPr>
      <t>2</t>
    </r>
  </si>
  <si>
    <t>Ovjesne konzole izrađene prema potrebi vođenja cjevovoda</t>
  </si>
  <si>
    <t>DN 50/40</t>
  </si>
  <si>
    <t>DN 40/32</t>
  </si>
  <si>
    <t>DN 32/25</t>
  </si>
  <si>
    <t>* radni tlak NP6</t>
  </si>
  <si>
    <t>* zaštitna proturna cijev</t>
  </si>
  <si>
    <t>* ispuna međuprostora pjenom</t>
  </si>
  <si>
    <t>* sanacija prodora žbukom</t>
  </si>
  <si>
    <t>Nuđena oprema mora zadovoljiti slijedeće opće kriterije u odnosu na specificiranu opremu:</t>
  </si>
  <si>
    <t>D.</t>
  </si>
  <si>
    <t>* toplinska snaga manja do -5% / može biti i veća</t>
  </si>
  <si>
    <t>* pad tlaka uređaja veći do +5% / može biti i manji</t>
  </si>
  <si>
    <t>* električna snaga veća do +5% / može biti i manja</t>
  </si>
  <si>
    <t>* učinkovitost uređaja manja do -2% / može biti i veća</t>
  </si>
  <si>
    <t>Kontrola pristupa s mogućnošću ograničavanja pristupa korisnika.</t>
  </si>
  <si>
    <t>* integriran magnet za odvajanje metalnih čestica</t>
  </si>
  <si>
    <t>MJERNA OPREMA</t>
  </si>
  <si>
    <t>SPAJANJE OPREME I POTENCIJAL</t>
  </si>
  <si>
    <t>ODZRAČIVANJE</t>
  </si>
  <si>
    <t>Za izvođenje instalacije se može koristiti materijal koji je atestiran za izvođenje pripadajuće instalacije dok se promjena modela i materijala cjevovoda obavlja tek odobrenjem nadzornog inženjera i upisom u građevinski dnevnik.</t>
  </si>
  <si>
    <t>Završni premaz lak bojom. Bojanje svih cijevi i ostalih elemenata odgovarajućom bojom, prema projektu  radi raspoznavanja instalacije, a na izolaciju postaviti i prstene u istoj boji.</t>
  </si>
  <si>
    <t>Lit</t>
  </si>
  <si>
    <t>OVJESNI PRIBOR</t>
  </si>
  <si>
    <t>Navojne šipke 4 mm</t>
  </si>
  <si>
    <t>Betonske / blok tiple s navojem</t>
  </si>
  <si>
    <t>Spojni navojni elementi 4 mm</t>
  </si>
  <si>
    <t>PRIPREMA MEDIJA INSTALACIJE</t>
  </si>
  <si>
    <t>* ispuna međuprostora požarnom pjenom</t>
  </si>
  <si>
    <t>* sanacija prodora požarnom žbukom</t>
  </si>
  <si>
    <t>* rezne ploče</t>
  </si>
  <si>
    <t>Napomena: Neuspješna ispitivanja izvođač ponavlja dok se ne postignu traženi parametni sustava i instalacije. Dok trošak sanacije instalacije pada na izvođača kod neispravno izvedenih radova.</t>
  </si>
  <si>
    <t>* tlačna proba u strojarnici</t>
  </si>
  <si>
    <t>REGULACIJSKI KABELI</t>
  </si>
  <si>
    <r>
      <t>LiYCY 10x0,75 mm</t>
    </r>
    <r>
      <rPr>
        <vertAlign val="superscript"/>
        <sz val="8"/>
        <rFont val="Arial"/>
        <family val="2"/>
        <charset val="238"/>
      </rPr>
      <t>2</t>
    </r>
  </si>
  <si>
    <r>
      <t>LiYCY 4x0,75 mm</t>
    </r>
    <r>
      <rPr>
        <vertAlign val="superscript"/>
        <sz val="8"/>
        <rFont val="Arial"/>
        <family val="2"/>
        <charset val="238"/>
      </rPr>
      <t>2</t>
    </r>
  </si>
  <si>
    <r>
      <t>LiYCY 3x0,75 mm</t>
    </r>
    <r>
      <rPr>
        <vertAlign val="superscript"/>
        <sz val="8"/>
        <rFont val="Arial"/>
        <family val="2"/>
        <charset val="238"/>
      </rPr>
      <t>2</t>
    </r>
  </si>
  <si>
    <r>
      <t>LiYCY 2x0,75 mm</t>
    </r>
    <r>
      <rPr>
        <vertAlign val="superscript"/>
        <sz val="8"/>
        <rFont val="Arial"/>
        <family val="2"/>
        <charset val="238"/>
      </rPr>
      <t>2</t>
    </r>
  </si>
  <si>
    <t>ZAŠTITNA OPREMA REGULACIJSKIH KABELA</t>
  </si>
  <si>
    <t>PK-100/60 mm, 2 m</t>
  </si>
  <si>
    <t>Φ10  mm</t>
  </si>
  <si>
    <t>Φ16  mm</t>
  </si>
  <si>
    <t>Φ20  mm</t>
  </si>
  <si>
    <t>Betonske tiple s navojem</t>
  </si>
  <si>
    <t>* termotehničke instalacije</t>
  </si>
  <si>
    <t>* automatske instalacije</t>
  </si>
  <si>
    <t>VRIJEDNOST TERMOTEHNIČKIH INSTALACIJA</t>
  </si>
  <si>
    <t>INSTALACIJA AUTOMATSKE REGULACIJE</t>
  </si>
  <si>
    <t>INŽENJERSKE USLUGE U GRADNJI</t>
  </si>
  <si>
    <r>
      <rPr>
        <b/>
        <sz val="8"/>
        <rFont val="Arial"/>
        <family val="2"/>
        <charset val="238"/>
      </rPr>
      <t>HRASTOVIĆ Inženjering</t>
    </r>
    <r>
      <rPr>
        <sz val="8"/>
        <rFont val="Arial"/>
        <family val="2"/>
        <charset val="238"/>
      </rPr>
      <t xml:space="preserve"> d.o.o., Đakovo                                                                                                           dario@hrastovic-inzenjering.hr</t>
    </r>
  </si>
  <si>
    <t>J.C. EUR</t>
  </si>
  <si>
    <t>IZNOS EUR</t>
  </si>
  <si>
    <t>J.M.</t>
  </si>
  <si>
    <t>REGULACIJSKI VENTILI</t>
  </si>
  <si>
    <t>* proporcionalno rasterećenje tlaka
* podesivi diferencijalni tlak (Δp)
* zatvaranje protoka</t>
  </si>
  <si>
    <t>* max. radna temperatura: 120 °C
* min. radna temperatura: -20 °C</t>
  </si>
  <si>
    <t>* Ventil za hidrauličko uravnoteženje s proporcionalnom karakteristikom prigušenja protoka, opremljen ručnim kolom s numeričkom skalom za predpodešavanje i mogućnosti blokiranja zadanog položaja. Priključak za ispust vode i signalni vod.</t>
  </si>
  <si>
    <t>* ventil se može koristiti kao zaporni ventil</t>
  </si>
  <si>
    <t>* na ventilu se može mjeriti protok, temperatura i tlak</t>
  </si>
  <si>
    <t>* minimalna radna temperatura - 20 C + max 5 C</t>
  </si>
  <si>
    <t>* umetanje senzora bez ispuštanja sustava</t>
  </si>
  <si>
    <t>Oznake B1-BX su vezane na shemu sustava</t>
  </si>
  <si>
    <t>Plastična posuda za prihvat taloga sakupljenog u centrifugalnom sakupljaču mulja zapremine posude 10 litara.</t>
  </si>
  <si>
    <t>* visokoučinkovita pumpa s niskom potrošnjom energije</t>
  </si>
  <si>
    <t>* min A energetske klase</t>
  </si>
  <si>
    <t>* održavanje stalnog radnog tlaka uz promjenu protoka medija</t>
  </si>
  <si>
    <t>* spoj na centralno upravljanje PLC / DDC preko modBUS</t>
  </si>
  <si>
    <t>* radna temperatura do -20°C</t>
  </si>
  <si>
    <t>* Nude se pumpe s frekventnim regulatorom u sebi ili pumpa s vanjskim uređajem za kontrolu frekvencije električne energije.</t>
  </si>
  <si>
    <t>75.</t>
  </si>
  <si>
    <t>76.</t>
  </si>
  <si>
    <t>77.</t>
  </si>
  <si>
    <t>93.</t>
  </si>
  <si>
    <t>94.</t>
  </si>
  <si>
    <t>Pogodni za gašenje razreda požara:
A (čvrsti materijali – drvo, papir, smeće, odjeća, plastika…)
B (zaspaljive tekućine – ulja, masti, boje, lakovi…)
C (gorivi plinovi – metan, propan, butan, acetilen…)</t>
  </si>
  <si>
    <t>model CO2</t>
  </si>
  <si>
    <t>* natpis ZA-10, zabranjen ulaz neovlaštenim osobama</t>
  </si>
  <si>
    <t>* natpis OP-7A, opasnost od električnog udara</t>
  </si>
  <si>
    <t>* natpis OP-31A, opasnost od buke</t>
  </si>
  <si>
    <t>* buka</t>
  </si>
  <si>
    <t>90.</t>
  </si>
  <si>
    <t>88.</t>
  </si>
  <si>
    <t>39.</t>
  </si>
  <si>
    <t>40.</t>
  </si>
  <si>
    <t>41.</t>
  </si>
  <si>
    <t>42.</t>
  </si>
  <si>
    <t>78.</t>
  </si>
  <si>
    <t>79.</t>
  </si>
  <si>
    <t>80.</t>
  </si>
  <si>
    <t>81.</t>
  </si>
  <si>
    <t>82.</t>
  </si>
  <si>
    <t>83.</t>
  </si>
  <si>
    <t>84.</t>
  </si>
  <si>
    <t>85.</t>
  </si>
  <si>
    <t>86.</t>
  </si>
  <si>
    <t>87.</t>
  </si>
  <si>
    <t>91.</t>
  </si>
  <si>
    <t>92.</t>
  </si>
  <si>
    <t>95.</t>
  </si>
  <si>
    <t>DN80</t>
  </si>
  <si>
    <t>DN100</t>
  </si>
  <si>
    <t>DN65</t>
  </si>
  <si>
    <t>DN 80/65</t>
  </si>
  <si>
    <t>DN 100/80</t>
  </si>
  <si>
    <t>* pogon ventila je u kompletu stavke dok se napon motora 24V ili 230 V usklađuje s potrebom PLC / DDC regulacije</t>
  </si>
  <si>
    <t>* regulacija motora je kontinuirana s ciljem upravljanja polaznom temperaturom sustava grijanja ili hlađenja</t>
  </si>
  <si>
    <t>Oznake M1-MX su vezane na shemu sustava</t>
  </si>
  <si>
    <t>Elektromotorni pogon ventila, 24VAC, 0-10V</t>
  </si>
  <si>
    <t>ELEKTROMAGNETSKI VENTILI</t>
  </si>
  <si>
    <t>ČELIČNI CJEVOVOD - STROJARNICA</t>
  </si>
  <si>
    <t>* plin za autogeno zavarivanje, boca</t>
  </si>
  <si>
    <t>* vuna za čišćenje cijevi, pakiranje od 10 komada</t>
  </si>
  <si>
    <t>DIGITALNA OPREMA</t>
  </si>
  <si>
    <t>PLC / DDC moduli za upravljanje opremom u polju putem mod-bus protokola te gašenjem ili paljenjem grupa modula upravljanja prema potrebi s centralnog računala.</t>
  </si>
  <si>
    <t>* buffer spremnik</t>
  </si>
  <si>
    <t>* daljinsko upravljanje</t>
  </si>
  <si>
    <t>* prikazni display na elektro ormarima</t>
  </si>
  <si>
    <t>* Sastav glavnog regulacijskog ormara prilagoditi nuđenoj opremi automatskog upravljanja. Prije izrade ormara shemu dostaviti na pregled i odobrenje nadzornog inženjera.</t>
  </si>
  <si>
    <t>* Digitalna oprema sustava usklađena s pojedinim karakteristikama nuđenog sustava upravljanja i regulacije.</t>
  </si>
  <si>
    <t>* Termotehnička programabilna regulacijska jedinica s mogućnosti prilagodbe sustavu te modulima za proširenje rada osnovnog sustava tijekom praćenja rada te unosom digitalnom programibilnog koda.</t>
  </si>
  <si>
    <t>* U/I modul s 16 DI (digital input)</t>
  </si>
  <si>
    <t>* Gateway modbus RS485/modbus TCP</t>
  </si>
  <si>
    <t>* 8 portni ethernet switch za montažu na din šinu zajedno sa napajanjem 24VAC</t>
  </si>
  <si>
    <t>* Napojna jedinica 230VAC/24VDC, 240W</t>
  </si>
  <si>
    <t>OSJETNICI VODENI SUSTAV</t>
  </si>
  <si>
    <t>PLC / DDC regulatori sa standardnim komunikacijskim protokolom (Modbus, BACnet, Ethernet,…)</t>
  </si>
  <si>
    <t>* Uronski osjetnik temperature Pt1000, 300mm</t>
  </si>
  <si>
    <t>* Čahura za uronski osjetnik temperature, inox, 300mm</t>
  </si>
  <si>
    <t>* Osjetnik tlaka 0-6 bar, 0-10V</t>
  </si>
  <si>
    <t>* Granični termostat 0-90˚C 200 mm inox</t>
  </si>
  <si>
    <t>MJERENJE POTROŠNJE</t>
  </si>
  <si>
    <t>* adapter signala</t>
  </si>
  <si>
    <t>* Priključni elementi za spoj čahura na cijevni sustav</t>
  </si>
  <si>
    <t>* ekspanzijski modul</t>
  </si>
  <si>
    <t>PRIPREMNI RADOVI I DEMONTAŽA</t>
  </si>
  <si>
    <t>Napomena: Preporuča se obilazak lokacije strojarnice i postojećih instalacija prije davanja ponude radova demontaže opreme.</t>
  </si>
  <si>
    <t>Odvoz građevinskog, metalnog i plastičnog otpada u reciklažno dvorište s plaćanjem naknade za odlaganje građevinskog otpada i opasnog otpada. Sva vrijedna metalna oprema se predaje na otkupnom mjestu metalnog otpada dok se otkupna vrijednost obračunava na ime investitora.</t>
  </si>
  <si>
    <t>OPĆI RADOVI</t>
  </si>
  <si>
    <t>Izrada zapisnika o demontiranoj opremi sa popisom opreme koja je uporabljiva te opreme koja je odvežena na deponiju. Zapisnik mora biti ovjeren od strane nadzornog inženjera. Naručitelj će ispravnu tehničku opremu skladištiti za rezervne dijelove radi potrebe održavanja opreme na drugih lokacijama.</t>
  </si>
  <si>
    <t>OPREMA STROJARNICE</t>
  </si>
  <si>
    <t>* model upravljačke kartice i komunikacijski protokol uskladiti s izvođačem automatske centralne regulacije</t>
  </si>
  <si>
    <t>Procjena količine tehničke vode</t>
  </si>
  <si>
    <t>* statički elementi instalacije</t>
  </si>
  <si>
    <t>* ventilokonvektori balansni ventili</t>
  </si>
  <si>
    <t>* Ostala potrebna PLC oprema prema nuđenom modelu proizvođača opreme automatskog upravljanja</t>
  </si>
  <si>
    <t>* Ostala potrebna oprema osjetnika prema nuđenom modelu proizvođača opreme automatskog upravljanja</t>
  </si>
  <si>
    <t>Izrada tehničkog elaborata za provjeru statičke nosivosti konstrukcije na koju se oslanja strojarska nuđena oprema koju izvođač namjerava ugraditi.</t>
  </si>
  <si>
    <t>TENDER - PROCJENA INVESTICIJE</t>
  </si>
  <si>
    <t xml:space="preserve">* probojna kruna za AB 50-100 mm </t>
  </si>
  <si>
    <t>Razni nepredviđeni radovi koji se izvode u režiji i upisuju se građevinski dnevnik. Prije početka rada potrebno je dobiti suglasnost nadzornog inženjera.</t>
  </si>
  <si>
    <t>NKV radnik</t>
  </si>
  <si>
    <t>KV radnik</t>
  </si>
  <si>
    <t>sati</t>
  </si>
  <si>
    <t>Dobava i montaža, Cijevni spojni i prijelazni elementi koji se koriste za povezivanje buffera s cijevnom mrežom.</t>
  </si>
  <si>
    <t xml:space="preserve">Dobava i montaža, Odvajač mulja postavljen poslije buffera,prirubnički sa spojnim elementima, brtvama. Filter radi na principu centrifugalne sile toka vode kroz filter pri čemu se čestice do 5 mikrona odvajaju u uređaju te se talože u donjem dijelu. </t>
  </si>
  <si>
    <t>Dobava i montaža, Odvajač plinova postavljen poslije buffera, prirubnički sa spojnim elementima, brtvama. Filter je izvedenica s dodatnim odvajačem zraka u gornjoj zoni.</t>
  </si>
  <si>
    <t>Dobava i montaža, Cijevni spojni i prijelazni elementi koji se koriste za povezivanje sigurnosne grupe s cijevnom mrežom.</t>
  </si>
  <si>
    <t>Dobava i montaža, Rang visokoučinkovite pumpe s niskom potrošnjom električne energije , s mogućnosti spoja na centralnu regulaciju.</t>
  </si>
  <si>
    <t>Dobava i montaža, Troputi mješajući ventil NP6 uključujući prijelazne spojne elemente nazivnog cjevovoda te pogonski element spojen s regulacijom.</t>
  </si>
  <si>
    <t>Dobava i montaža, Prestrujni pumpni ventil uključujući prijelazne spojne elemente nazivnog cjevovoda, za zaštitu pumpe od zatvaranja opreme u polju, NP6</t>
  </si>
  <si>
    <t>Dobava i montaža, Balansni ventil prirubnički NP16 uključujući prijelazne spojne elemente nazivnog cjevovoda. Protoci ventila prema projektnoj dokumentaciji. Radni tlak PN16,min radna temperatura -20C.</t>
  </si>
  <si>
    <t>Dobava i montaža, Navojne čahure za postavljanje temperaturnih i tlačnih osjetnika sustava regulacije i upravljanja.</t>
  </si>
  <si>
    <t>Dobava i montaža, Spajanje metalnih masa. Stavka uključuje obujmice, vijke, stopice i ostali sitni materijal i radove.  Uzemljenja metalnih masa instrumenata , opreme i kabelskih trasa s PE žicom 6 mm2 i nazubljenim podložnim pločicama</t>
  </si>
  <si>
    <t>Dobava i montaža, Inox žica ø 8mm  položena do većih metalnih masa (3m) i kao sabirnica za izjednačivanje potencijala vodljivih dijelova/metalnih masa (2m), komplet sa spojnim i montažnim priborom..</t>
  </si>
  <si>
    <t>Dobava i montaža, Spajanje navojnih spojeva</t>
  </si>
  <si>
    <t>Dobava i montaža, Odzračivanje mreže grijanja na odzračnicima i odzračnim ventilima s dopunom radnog medija prema potrebi nakon izvedbe cijele instalacije.</t>
  </si>
  <si>
    <t>Dobava i montaža, Prateći materijal nužan za montažu opreme</t>
  </si>
  <si>
    <t>Dobava i montaža, Temeljito mehaničko čišćenje cjevovoda, zavješenja, konzola od hrđe i odmašćivanje. Antikorozivna zaštita temeljnom bojom cjevovoda, uvarnih elemenata, prirubnica i ostalih elemenata s dva premaza temeljnom bojom.</t>
  </si>
  <si>
    <t>Dobava i montaža, Dodatno oblaganje toplinske izolacije u vanjskom prostoru sa zaštitnim aluminijskim limom 0,5 mm sa svrhom zaštite izolacije od padalina, ptica i glodavaca.</t>
  </si>
  <si>
    <t>Dobava i montaža, Ljepilo za ljepljenje spojeva izolacije</t>
  </si>
  <si>
    <t>Dobava i montaža, Traka za ljepljenje spojeva izolacije</t>
  </si>
  <si>
    <t>Dobava i montaža, Naljepnice - strelice koje označavaju smjer strujanja fluida, naljepljenje na cijevi.</t>
  </si>
  <si>
    <t>Dobava i montaža, Plastične kartice s lančićem te s oznakama pojedinih krugova grijanja te opisom namještanja regulacijskih elemenata.</t>
  </si>
  <si>
    <t>Dobava i montaža, Oslonci, konzole i ovjesi za opremu i cjevovode, izrađeni iz tipskih elemenata, prema prethodnoj razradi i detaljnoj specifikaciji od strane proizvođača, što je uključeno u stavku. Svi oslonci koji dolaze u kontakt s razvodom radnog medija, moraju biti za niske temperature. Kompletan materijal iz ove stavke isporučuje se na gradilište pocinčan radi zaštite od korozije.</t>
  </si>
  <si>
    <t>Dobava i montaža, Dodavanje inhibitora korozije metala u vodu zbog kombinirane upotrebe različitih metala u instalaciji, aluminij, bakar, čelik. Pakiranje 19 L za 1% ukupnog volumena</t>
  </si>
  <si>
    <t>Dobava i montaža, Postavljanje otvora u zidovima i stropovima za prodor cijevi grijanja i hlađenja s požarnim brtvljenjem prodora. Za požarno brtvljenje koristi se ispuna negorivim materijalom (tvrda mineralna vuna, požarni jastuci i sl.) te završni premaz prodora požarnim premazom. Pored svakog prodora postavlja se oznaka požarnog brtvljenja.</t>
  </si>
  <si>
    <t>Dobava i montaža, Bušenje prodora kroz zidove, obraditi otvor žbukom, zaštita prodora pjenom prema shemi i dispoziciji. Stavka uključuje trošak trošenja alata svrdla za bušenje u prodoru kroz AB čelične elemente.</t>
  </si>
  <si>
    <t>Dobava i montaža, Potrošni materijal instalacije</t>
  </si>
  <si>
    <t>Dobava i montaža, Zavšna obrada oštećenja prodora u zidovima kit masom, gletanje dijela oštećenja i sanacija u ton podloge na mjestima na kojima će doći do smještaja nove opreme termotehnike.</t>
  </si>
  <si>
    <t>Dobava i montaža, Naljepnice zona evakuacije sa smjerovima kretanja osoba u slučaju izbijanja požara</t>
  </si>
  <si>
    <t>Dobava i montaža, Protupožarni aparati postavljeni na pozicije prema poziciji u nacrtu. Aparat je postavljen na konzoli na zidu obilježen naljepnicom sa simbolom požarnog aparata i uputstvima za upotrebu aparata na hrvatskom jeziku u slučaju požara.</t>
  </si>
  <si>
    <t>Dobava i montaža, Tehički natpisi opasnosti i upozorenja strojarnice</t>
  </si>
  <si>
    <t>Dobava i montaža, Najam radnih skela potrebnih za ugradnju opreme tijekom izvođenja radova sukladno dinamici radova koju planira izvođač.</t>
  </si>
  <si>
    <t>Dobava i montaža, Oprema u polju podsustava, termoparovi, presostati, pogoni i sl.</t>
  </si>
  <si>
    <t>Dobava i montaža, Spoj mjerila električne energije preko BUS linije:</t>
  </si>
  <si>
    <t xml:space="preserve">Dobava i montaža, Višeparični i jednoparični signalni i energetski kabeli  koji povezuju elemente u polju s elektrokomandnim ormarima. Položeni u instalacijske cijevi, dijelom u postavljeni kabel regal, slijedeće tipove vodiča i kabela s razvodnim kutijama, komplet sa spajanjem u razvodnim kutijama (obračun prema stvarno ugrađenim količinama)       </t>
  </si>
  <si>
    <t>Dobava i montaža, Kabelske police za kabele koji povezuju elemente u polju s elektrokomandnim ormarima. Pocinčane perforirane kabel kanale komplet s poklopcima, pregradom za kabele ta ostalim potrebnim spojnim i montažnim materijalom dimenzija:</t>
  </si>
  <si>
    <t>Dobava i montaža, Isporučiti i položiti na konstrukciju građevine  PNT cjevi i pripadne instalacijske kutije komplet sa priborom za montažu i uvodnicama za spoj na kabel regal:</t>
  </si>
  <si>
    <t>Dobava i montaža, Rebrasta plastična fleksibilne cijevi za zaštitu kabela  opreme u polju sa svim pričvrsnim materijalom.</t>
  </si>
  <si>
    <t>Dobava i montaža, Ovjesne konzole</t>
  </si>
  <si>
    <t>Dobava i montaža, Ispitivanje funkcionalnosti rada sustava nakon puštanja u pogon sve opreme od strane izvođača instalacije sa završnim izvješćem ispitivanja.</t>
  </si>
  <si>
    <t>Dobava i montaža, Trošak servisera opreme te puštanje u rad uređaja i ovjera garancijskih listova.</t>
  </si>
  <si>
    <t>Dobava i montaža, Ispitivanje mikroklimatskih uvjeta grijanja, hlađenja unutar zgrade s izradom elaborata mjerenja.</t>
  </si>
  <si>
    <t>Dobava i montaža, Ispitivanje izvedenog cjevovoda grijanja na nepropusnost i čvrstoću prema protokolu ispitivanja koji je dan u projektnoj dokumentaciji sa završnim izvješćem ispitivanja.</t>
  </si>
  <si>
    <t>Dobava i montaža, Ispiranje instalacije grijanja visokobrzinskom pumpom čime se iz sustava izdavaja nakupljeni mulj, hrđa i ostali talog nastao kemijskim procesima između vode i opreme.</t>
  </si>
  <si>
    <t>Dobava i montaža, Balansiranje ventila s izradom zapisnika o namještenim pozicijama ventila u obliku izvješća o balansiranju izrađeno od strane ovlaštene osobe distributera opreme. Na svaki ventil postavlja se kartica s oznakom namještanja ventila.</t>
  </si>
  <si>
    <t>Dobava i montaža, Ispitivanje razine buke tijekom rada uređaja dizalice topline.</t>
  </si>
  <si>
    <t>Dobava i montaža, Ispitivanje prostora strojarnice i prateće opreme</t>
  </si>
  <si>
    <t>* područje namještanja 15-100 kPa (10m)</t>
  </si>
  <si>
    <t>DN25, 15-30 kPa, za krajnju granu</t>
  </si>
  <si>
    <t>* kolut žica 2 mm za autogeno, pakiranje 250 g</t>
  </si>
  <si>
    <t>Dobava i montaža, Regeneracijska sol za potrebe ionskog izmjenjivača pakiranje 25 kg</t>
  </si>
  <si>
    <t>Izrada upustava za redovito čišćenje centrifugalnog sakupljača mulja izrađenog na A4 plastici s plastificiranim opisom. Upustva na hrvatskom jeziku su postavljena u blizini separatora mulja. Uključuje ovješenje na zid pored separatora.</t>
  </si>
  <si>
    <t>* odvajanje 5 mikrona</t>
  </si>
  <si>
    <t>Dobava i montaža, Izrada uzemljenja pocinčanom čeličnom trakom dim 25x4 mm i potreban pribor za montažu trake (pločice, vijci, matice i dr.). Traku priključiti na postojeće uzemljenje građevine. U cijenu uključiti ispitivanje otpora uzemljenja.</t>
  </si>
  <si>
    <t>* debljina izolacije do 1 / 3 promjer cijevi u grijanjom prostoru</t>
  </si>
  <si>
    <t>* debljina izolacije do 2 / 3 promjer cijevi u negrijanom prostoru</t>
  </si>
  <si>
    <t>za cijev DN50 + 6 mm izo</t>
  </si>
  <si>
    <t>za cijev DN32 + 6 mm izo</t>
  </si>
  <si>
    <t>za cijev DN25 + 6 mm izo</t>
  </si>
  <si>
    <t>za cijev DN20 + 6 mm izo</t>
  </si>
  <si>
    <t>za cijev DN100 + 31,0 mm izo</t>
  </si>
  <si>
    <t>za cijev DN80 + 30,0 mm izo</t>
  </si>
  <si>
    <t>za cijev DN65 + 21,5 mm izo</t>
  </si>
  <si>
    <t>za cijev DN50 + 16,5 mm izo</t>
  </si>
  <si>
    <t>za cijev DN40 + 13,5 mm izo</t>
  </si>
  <si>
    <t>za cijev DN32 + 13,0 mm izo</t>
  </si>
  <si>
    <t>za cijev DN25 + 8,5 mm izo</t>
  </si>
  <si>
    <t>za cijev DN20 + 8,5 mm izo</t>
  </si>
  <si>
    <t>za cijev DN15 + 8,0 mm izo</t>
  </si>
  <si>
    <t>DN 15 0,36 kom / 1m + 8,0 mm izo</t>
  </si>
  <si>
    <t>DN 20 0,33 kom / 1m + 8,5 mm izo</t>
  </si>
  <si>
    <t>DN 25 0,32 kom / 1m + 8,5 mm izo</t>
  </si>
  <si>
    <t>DN 32 0,31 kom / 1m + 13,0 mm izo</t>
  </si>
  <si>
    <t>DN 40 0,30 kom / 1m + 13,5 mm izo</t>
  </si>
  <si>
    <t>DN 50 0,30 kom / 1m + 16,5 mm izo</t>
  </si>
  <si>
    <t>DN 65 0,30 kom / 1m + 21,5 mm izo</t>
  </si>
  <si>
    <t>DN 80 0,30 kom / 1m + 30,0 mm izo</t>
  </si>
  <si>
    <t>Dobava i montaža, Dvostruke obujmice i ovjesni materijal s izolacijskim prstenovima. S antimikrobnom zaštitom protiv mikroba, gljivica i plijesni za primjenu u javnim zgradama. Toplinska vodljivost 0,033 W/mK i faktor otpora difuziji vodene pare 10.000</t>
  </si>
  <si>
    <t>Dobava i montaža, Oblaganje ukupne instalacije izolacijom, cjevovodi, razdjeljivačke grupe. Stavka uključuje spojne trake, ljepila i prijelazne izolacijske elemente. S antimikrobnom zaštitom protiv mikroba, gljivica i plijesni za primjenu u javnim zgradama. Toplinska vodljivost 0,033 W/mK i faktor otpora difuziji vodene pare 10.000</t>
  </si>
  <si>
    <t>* ostala neizolirana oprema 25 mm debljina izolacije</t>
  </si>
  <si>
    <t>* razdjeljivač i sakupljač 25 mm debljina izolacije</t>
  </si>
  <si>
    <t>Dobava i montaža, Tlocrt zgrade uramljen i ovješen zidu sa smjerovima evakuacije postavljen u zoni evakuacije.</t>
  </si>
  <si>
    <t>Dobava i montaža, Primopredaja instalacije i uređaja, jamstvenih listova investitoru, obuka za rad s ugrađenom opremom, uključujući dostavljanje uputstava za uporabu na hrvatskom jeziku, obuka za rad s ugrađenom opremom tehničkih osobe do 5 radnih dana.</t>
  </si>
  <si>
    <t>Izrada strojarske sheme instalacije uramljeno za strojarnicu i ovješeno na zid. Izrađeno printano na foliju koja je nalijepljena na plastičnu bijelu podlogu A3.</t>
  </si>
  <si>
    <t>* 15" Touch LCD WEB panel smješten u strojarnici</t>
  </si>
  <si>
    <t>UTP komunikacijski LAN kabel</t>
  </si>
  <si>
    <t>Dobava i montaža, Spoj mjerila vode, vodomjera preko BUS linije:</t>
  </si>
  <si>
    <t>Dobava i montaža, Odzračne posude FI 80 mm x 200 mm strojarnice s ugrađenim ručnim odzračnim ventilom DN15 koji je spojen preko DN15 x 3m cijevi na mrežu odvodnje.</t>
  </si>
  <si>
    <t>Izrada projekta izvedenog stanja i predaja investitoru u 3 uvezana primjerka. Uz papirnatu verziju, predaje se i jedan primjerak u elektroničkom obliku na stick-u (standardni formati datoteka .docx .xlsx i .dwg).</t>
  </si>
  <si>
    <t>53.</t>
  </si>
  <si>
    <t>89.</t>
  </si>
  <si>
    <t>DN125</t>
  </si>
  <si>
    <t>DN 65/50</t>
  </si>
  <si>
    <t>DN 125/100</t>
  </si>
  <si>
    <t>Dobava i montaža, Nepovratni ventil s oprugom uključujući prijelazne spojne elemente nazivnog cjevovoda, prirubnički, sa spojnim vijcima i maticama</t>
  </si>
  <si>
    <t>Dobava i montaža, Prijelazni cijevni redukcijski element uključujući spojne elemente nazivnog cjevovoda, prirubnički, sa spojnim vijcima i maticama</t>
  </si>
  <si>
    <t>Dobava i montaža, Grlate prirubnice za spajanje prirubničke opreme, sa spojnim vijcima i maticama</t>
  </si>
  <si>
    <t>Dobava i montaža, Klingerit brtve za spajanje prirubničke opreme</t>
  </si>
  <si>
    <t>Dobava i montaža, Kuglasti ventil za ispuštanje / punjenje sustava sa čepom za zatvaranje, uključujući prijelazne spojne elemente nazivnog cjevovoda.</t>
  </si>
  <si>
    <t>Dobava i montaža, Automatske odzračne posude s ugrađenim automatskim odzračnim ventilom koji u sebi ima kuglicu za odvajanje radnog medija i oslobođenog zraka. S orginalnom izolacijom ventila</t>
  </si>
  <si>
    <t>Dobava i montaža, Čelične bešavne cijevi ispitane na nepropusnost, uključivo sav pomoćni materijal za spajanje, brtvljenje i pričvršćivanje. Isključivo debljine cijevi za potrebe sustava grijanja i hlađenja</t>
  </si>
  <si>
    <t>Dobava i montaža, Čelični bešavni fitinzi ispitani na nepropusnost, uključivo sav pomoćni materijal za spajanje, brtvljenje i pričvršćivanje. Isključivo debljine cijevi za potrebe sustava grijanja i hlađenja</t>
  </si>
  <si>
    <t>za cijev DN125 + 44,0 mm izo</t>
  </si>
  <si>
    <t>za cijev DN100 + 42,5 mm izo</t>
  </si>
  <si>
    <t>za cijev DN65 + 6 mm izo</t>
  </si>
  <si>
    <t>Dobava i montaža, Užljebljivanje zidova, podova za postavljanje cijevi instalacije sa završnom obradom i poravnavanjem otvora u ravninu zida, poda.</t>
  </si>
  <si>
    <t>POŽARNA OPREMA STROJARNICE</t>
  </si>
  <si>
    <t>Dobava i montaža, Čišćenje prostora zgrade i priprema za ugradnju nove opreme</t>
  </si>
  <si>
    <t>Dobava i montaža, Najam dizalice za prenošenje teške opreme tijekom izvođenja radova sukladno dinamici radova koju planira izvođač. Prije davanja predlažemo da se prouči projektna dokumentacij i lokacija ugradnje opreme na visini. Tehnologiju podizanja, model dizalice odabire izvođač radova sukladno nuđenoj tehničkoj opremi..</t>
  </si>
  <si>
    <t>Dobava i montaža, Šlicanje konstrukcije za podžbukno postavljanje kabela sa završnom obradom zidne površine</t>
  </si>
  <si>
    <t>Dobava i montaža, Pripremni radovi priprema za postavljanje provodnih kabela i elektro ormara.</t>
  </si>
  <si>
    <t>Dobava i montaža, Kuglasti ili leptir ventili, uključujući prijelazne spojne elemente nazivnog cjevovoda za odvajanje pojedinih elemenata instalacije, prirubnički, sa spojnim vijcima i maticama</t>
  </si>
  <si>
    <t>SIGURNOSNA GRUPA GRIJANJA</t>
  </si>
  <si>
    <t>Dobava i montaža, Ispitivanje instalacije KGH podešavanje elemenata instalacije, potrebna dogradnja za ostvarivanje funkcija sistema, izrada protokola o ispitivaju, te predaja investitoru. Izvršiti najmanje slijedeća ispitivanja i podešavanja:</t>
  </si>
  <si>
    <t>Dobava i montaža, Programiranje DDC regulatora, ispitivanje signala za osiguravanje funkcionalno ispravnog rada svih sustava prema specifikaciji strojarskog i elektro projekta i puštanje u rad.</t>
  </si>
  <si>
    <t>Pisanje programa PLC-A, izrada alogritama i aplikacijskih shema, izrada WEB korisničkih sučelja, izrada dokumentacije programa i tehnička podrška.</t>
  </si>
  <si>
    <t>Dobava i montaža, Obuka korisnika od strane certificiranog centra obuke proizvođača za dvije osobe u trajanju minimalno 4 dana, polaganja ispita i dodjela diplome, komplet s programskim alatima i licencama za programiranje sustava.</t>
  </si>
  <si>
    <t>Dobava i montaža, Označavanje svih kabela, spojnih kutija i ostale strujne opreme pripadajućim naljepnicama sukladno shemama izvedenih radova.</t>
  </si>
  <si>
    <t>Dobava i montaža, Tehnička podrška dobavljača automatske opreme izvođaču radova pri označavanju opreme i vodova sustava automatske regulacije (svih ormara, kabela, spojnih kutija i ostale strujne opreme pripadajućim naljepnicama sukladno shemama izvedenih radova).</t>
  </si>
  <si>
    <t>Dobava i montaža, Radovi pri puštanju kompletne instalacije u pogon i funkcionalno usklađivanje djelovanja opreme u polju s instalacijom elektromotornog pogona i DDC regulacijskom opremom.</t>
  </si>
  <si>
    <t>PRIMOPREDAJA INSTALACIJE INVESTITORU</t>
  </si>
  <si>
    <t>Dobava i montaža, Izdavanje garancije na sustav, dostavljanje atesta te izvješća izvođača o izvedenim radovima.</t>
  </si>
  <si>
    <t>* Programska dokumentacija</t>
  </si>
  <si>
    <t>* Liste ulaznih/izlaznih signala</t>
  </si>
  <si>
    <t>* Pregled svih ekranskih prikaza</t>
  </si>
  <si>
    <t>* Popis I/O signala u procesnoj bazi za vizualizaciju</t>
  </si>
  <si>
    <t xml:space="preserve">* Lista alarma </t>
  </si>
  <si>
    <t>* Lista signala za arhiviranje (kronologija)</t>
  </si>
  <si>
    <t xml:space="preserve">* Lista interlokova </t>
  </si>
  <si>
    <t>* Lista varijabli i parametara</t>
  </si>
  <si>
    <t>* Back-up (CD ,DVD ili USB) kompletnog sistemskog i aplikativnog Software-a</t>
  </si>
  <si>
    <t>* Lista svih korištenih razvojnih alata sa verzijama</t>
  </si>
  <si>
    <t>Dobava i montaža, Po zavšetku instalacije potrebno je dostaviti sukladno izvedenom stanju instalacije usklađene tehničke sheme i nacrte instalacije</t>
  </si>
  <si>
    <t>* P&amp;I sheme</t>
  </si>
  <si>
    <t>* strujne sheme elektrokomandnih ormara</t>
  </si>
  <si>
    <t>* kabelske liste</t>
  </si>
  <si>
    <t>* razvod napajanja</t>
  </si>
  <si>
    <t>* plan razvoda komunikacijskih sabirnica</t>
  </si>
  <si>
    <t>* tehnički opis</t>
  </si>
  <si>
    <t>Dobava i montaža, Primopredaja instalacije investitoru te upoznavanje s radom opreme uključujući dostavljanje uputstava za uporabu te obuka za rad s opremom.</t>
  </si>
  <si>
    <t>* Upute za rad sa sustavom</t>
  </si>
  <si>
    <t>* Upute za instalaciju sustava</t>
  </si>
  <si>
    <t>* Upute za održavanje sustava</t>
  </si>
  <si>
    <t>* Procedure za Shutdown &amp; Startup sustava</t>
  </si>
  <si>
    <t>* Procedure za Backup &amp; Restore sustava</t>
  </si>
  <si>
    <t>Izrada tehničkog elaborata za snimanje sastava konstrukcije na koju se oslanja strojarska nuđena oprema koju izvođač namjerava ugraditi. Mjerenje putem neinvanzivnih metoda da se ustanovi tvrdoća betona, raspored armatunih mreža, armaturnih šipki.</t>
  </si>
  <si>
    <t>* tlačna proba distribucijske mreže</t>
  </si>
  <si>
    <t>* glavni zonski i lokalni balansni ventili strojarnice</t>
  </si>
  <si>
    <t>* Automatika za automatsku zamjenu rada perioda pojedine pumpe radi održavanja istog broj radnih sati pumpe. Automatika može biti integrirana s pumpom ili može biti odvojeni sklop vezan na upravljanje strojarnicom.</t>
  </si>
  <si>
    <t>DN50 zid 30-40 cm</t>
  </si>
  <si>
    <t>DN65 zid 30-40 cm</t>
  </si>
  <si>
    <t>DN80 zid 30-40 cm</t>
  </si>
  <si>
    <t>DN100 zid 30-40 cm</t>
  </si>
  <si>
    <t>DN125 zid 30-40 cm</t>
  </si>
  <si>
    <t>za DN20 zid 30-40 cm</t>
  </si>
  <si>
    <t>za DN25 zid 30-40 cm</t>
  </si>
  <si>
    <t>za DN32 zid 30-40 cm</t>
  </si>
  <si>
    <t>za DN40 zid 30-40 cm</t>
  </si>
  <si>
    <t>za DN50 zid 30-40 cm</t>
  </si>
  <si>
    <t>za DN80 zid 30-40 cm</t>
  </si>
  <si>
    <t>za DN100 zid 30-40 cm</t>
  </si>
  <si>
    <t>za DN125 zid 30-40 cm</t>
  </si>
  <si>
    <t>Dobava i montaža, Vodonepropusno brtvljenje prodora regulacijskih kabela u prodoru kroz zid prema vanjskom prostoru zid 30-40 cm</t>
  </si>
  <si>
    <t>Dobava i montaža, Razni nepredviđeni radovi koji se izvode u režiji i upisuju se građevinski dnevnik. Prije početka rada potrebno je dobiti suglasnost nadzornog inženjera.</t>
  </si>
  <si>
    <t>Dobava i montaža, Osjetnik tlaka mjernog područja 0-10 bara fi 63 mm radijalnog priključka DN15 komplet sa slavinom DN15</t>
  </si>
  <si>
    <t xml:space="preserve">* probojna kruna za AB 100-150 mm </t>
  </si>
  <si>
    <t>OPREMA AUTOMATIKE</t>
  </si>
  <si>
    <t>PK-200/60 mm, 2 m</t>
  </si>
  <si>
    <t>Dobava i montaža, Brtvljenje izvedenih kabelskih prodora, nakon polaganja svih kabela, prikladnim protupožarnim sredstvom, požarne otpornosti T90 zid 30-40 cm</t>
  </si>
  <si>
    <t>SUSTAV ZAŠTITE OD MUNJE</t>
  </si>
  <si>
    <t>a</t>
  </si>
  <si>
    <t>b</t>
  </si>
  <si>
    <t>c</t>
  </si>
  <si>
    <t>d</t>
  </si>
  <si>
    <t>e</t>
  </si>
  <si>
    <t>f</t>
  </si>
  <si>
    <t>g</t>
  </si>
  <si>
    <t>i</t>
  </si>
  <si>
    <t>u</t>
  </si>
  <si>
    <t>r</t>
  </si>
  <si>
    <t>n</t>
  </si>
  <si>
    <t>p</t>
  </si>
  <si>
    <t>h</t>
  </si>
  <si>
    <t>j</t>
  </si>
  <si>
    <t>k</t>
  </si>
  <si>
    <t>l</t>
  </si>
  <si>
    <t>t</t>
  </si>
  <si>
    <t>o</t>
  </si>
  <si>
    <t>s</t>
  </si>
  <si>
    <t>UKUPNO [EUR] =</t>
  </si>
  <si>
    <t>PDV 25% [EUR] =</t>
  </si>
  <si>
    <t>SVEUKUPNO [EUR] =</t>
  </si>
  <si>
    <t>REKAPITULACIJA OPREME I RADOVA</t>
  </si>
  <si>
    <t>* građevinski radovi</t>
  </si>
  <si>
    <t>m3</t>
  </si>
  <si>
    <t>DN 250 + spojni holender i prelazni cijevni elementi</t>
  </si>
  <si>
    <t>DN250</t>
  </si>
  <si>
    <t>* razmak priključaka 25-50 cm ovisno o nuđenoj opremi</t>
  </si>
  <si>
    <t>* radni tlak NP6 s prirubnicama</t>
  </si>
  <si>
    <t>PRIKLJUČCI:</t>
  </si>
  <si>
    <t>* dužina kompaktnog razdjeljivača 3,5-4,0 m</t>
  </si>
  <si>
    <t>* spoj s centralnim bufferom vode DN250</t>
  </si>
  <si>
    <t>DNSH NAČELO</t>
  </si>
  <si>
    <t>NAPOMENE 
Načelo “ne nanosi bitnu štetu” (DNSH) što znači da se ne podupiru i ne obavljaju gospodarske djelatnosti kojima se nanosi bitna šteta bilo kojem od okolišnih ciljeva</t>
  </si>
  <si>
    <t>Načelo “ne nanosi bitnu štetu” (''do no significant harm'') što znači da se ne podupiru i ne obavljaju gospodarske djelatnosti kojima se nanosi bitna šteta bilo kojem od okolišnih ciljeva.</t>
  </si>
  <si>
    <t>Najmanje 70% (težinski) neopasnog građevinskog otpada i otpada od rušenja,iskopa i sl.. nastalog na gradilištu će biti pripremljeno za ponovnu uporabu, recikliranje i korištenje drugog materijala uključujući postupke zatrpavanja otpadom koji zamjenjuje druge materijale, u skladu s hijerarhijom otpada.</t>
  </si>
  <si>
    <t xml:space="preserve">Svi uređaji za vodu koji će se instalirati/nuditi (tuševi s miješalicom, slavine, WC školjke i vodokotlići i slično) moraju biti svrstani u dva najbolja razreda potrošnje vode EU vodne oznake (oznaka EU Water Label - načelo "ne čini značajnu štetu"). Oprema koja se ugrađuje će imati minimalnu potrošnju vode. </t>
  </si>
  <si>
    <t>Građevinski dijelovi i materijali koji se koriste u izgradnji zgrade ne sadrže/ne smiju sadržavati azbest niti tvari koje izazivaju veliku zabrinutost, kako je utvrđeno na temelju popisa tvari za koje je potrebno odobrenje.</t>
  </si>
  <si>
    <t>Građevinski dijelovi i materijali korišteni u zgradi koji mogu doći u kontakt sa korisnicima emitiraju manje od 0,06 mg formaldehida po m3 materijala ili komponente i manje od 0,001 mg kategorija 1A i 1B kancerogeni hlapljivi organski spojevi po m3 materijala ili komponente, nakon ispitivanja u skladu s važećim propisima ili drugim usporedivim standardiziranim uvjetima ispitivanja i metodom određivanja.</t>
  </si>
  <si>
    <t xml:space="preserve">Sve spojne elementi (vijci, sidra, sidrni vijci i sl.) treba nuditi takve da mogu izdržati nalete snažnog vjetra, pijavica i tornada. </t>
  </si>
  <si>
    <t>OPĆI UVJETI</t>
  </si>
  <si>
    <t>NAPOMENA: DINAMIČKI PLAN IZVOĐENJA RADOVA IZRAĐUJE SE ISKLJUČIVO UZ KONZULTACIJE S INVESTITOROM I NADZORNIM INŽENJEROM. OBZIROM DA SE RADOVI IZVODE NA ODGOJNO-OBRAZOVNOJ USTANOVI, POTREBNO JE DINAMIKU RADOVA USKLADITI S RADOM USTANOVE.</t>
  </si>
  <si>
    <t>OPĆE ODREDBE</t>
  </si>
  <si>
    <t>*</t>
  </si>
  <si>
    <t>Izvođaču se uz troškovnik radova stavljaju na uvid kompletni glavni projekti svih struka koji su sastavni dio ponudbene dokumentacije. Upisom jedinične cijene pojedine stavke podrazumijeva se da je izvođač proučio cjelokupnu dokumentaciju i da je jediničnom cijenom obuhvaćeno sve navedeno troškovničkom stavkom i sve navedeno u nacrtima i tekstu glavnog projekta.</t>
  </si>
  <si>
    <t>Ovi opći tehnički uvjeti se dopunjuju opisima stavaka troškovnika i posebnim tehničkim uvjetima za pojedine vrste radova. Sve što je navedeno u njima, a nije u pojedinačnom opisu stavke smatra se uključenim u jediničnu cijenu.</t>
  </si>
  <si>
    <t>Opći tehnički uvjeti izvođenja radova izrađeni su u skladu sa Zakonom o gradnji.
Svi sudionici u građenju (Investitor, Projektant, Izvođač i Nadzorni inženjer) dužni su pridržavati
se odredbi navedenog zakona.</t>
  </si>
  <si>
    <t>Izvođač radova je, prema zakonu, dužan:
- graditi u skladu s tehničkom dokumentacijom i pravilima struke,
- radove izvoditi na način da se zadovolje svojstva u smislu pouzdanosti, mehaničke otpornosti i stabilnosti, sigurnosti u slučaju požara, zaštite od ugrožavanja zdravlja ljudi, zaštite korisnika od povreda, zaštite od buka i vibracija, toplinske zaštite i uštede energije, zaštite od korozije, te svih ostalih funkcionalnih i zaštitnih svojstava,
- ugrađivati materijale, opremu i proizvode predviđene tehničkom dokumentacijom, provjerene u praksi, a čija je kvaliteta dokazana izjavom o svojstvima proizvođača koji dokazuje da je kvaliteta određenog proizvoda u skladu sa važećim propisima i normama,
- osiguravati dokaze o kvaliteti radova i ugrađenih proizvoda i opreme u skladu sa projektom i zakonom.</t>
  </si>
  <si>
    <t>Ovi opći uvjeti primjenjuju se i na sve nepedviđene radove potrebne za završetak radova po ovoj javnoj nabavi.</t>
  </si>
  <si>
    <t>Kako bi se osigurao ispravan tok i kvaliteta građenja, Izvođač mora na gradilištu posjedovati
odgovarajuću dokumentaciju za građenje i obavljati potrebne radnje prema istoj, kako slijedi:
- građevinski dnevnik i građevinsku knjigu,
- rješenja o imenovanju odgovornih osoba,
- elaborat organizacije gradilišta sa primijenjenim mjerama zaštite na radu i zaštite od požara,
- projekt skele, elaborat montaže i vođenje knjige montaže skele,
- dokumentaciju o kvaliteti radova i ugrađenim materijalima i opremi,
- odgovarajuće ateste i uvjerenja za svu ugrađenu opremu,
- uputstva o pogonu i održavanju,
- rezultate ispitivanja kvalitete - odgovarajuće ateste i uvjerenja,
- izvještaje o ostalim eventualnim radovima i opremi (zavareni spojevi, izolacije i sl.),
- sva ostala ispitivanja i radnje koja nisu navedena, a koja su potrebna radi osiguranja kvalitete radova i ugrađenog materijala i opreme.</t>
  </si>
  <si>
    <t>JEDINIČNA CIJENA</t>
  </si>
  <si>
    <t xml:space="preserve">Upisom jedinične cijene pojedine stavke podrazumijeva se da je izvođač proučio cjelokupnu dokumentaciju i da je jediničnom cijenom obuhvaćeno sve navedeno troškovničkom stavkom i natječajnom dokumentacijom.
</t>
  </si>
  <si>
    <t>Sve stavke troškovnika podrazumijevaju nabavu, isporuku, transport, montažu pomoću kvalificirane i stručne radne snage i adekvatne mehanizacije u skladu s važećim propisima, standardima i projektnoj dokumentaciji, sve horizontalne i vertikalne transporte potrebnog specificiranog materijala na samoj lokaciji do mjesta ugradnje i primopredaju Naručitelju.</t>
  </si>
  <si>
    <t xml:space="preserve">Jedinična cijena obuhvaća sav potreban rad, materijal i radnu skelu. Izvođač je dužan održavati gradilište čistim uz svakodnevno čišćenje od ostataka materijala i smeća. U tu cijenu uključena je i cijena prijevoza sa svim prijenosima, utovarima, istovarima te uskladištenje i čuvanje na gradilištu. Tu je također uključeno i davanje probnih uzoraka kod pojedinih vrsta materijala kao i izdavanje certifikata za sve vrste istih. U cijenu je ukučen i trošak probavljanja atestne dokumentacije za izdavanje uporabne dozvole, za sve ugrađene materijali i cijeli sustav.
</t>
  </si>
  <si>
    <t>Svi radovi i oprema kroz jedinične cijene uključuju da je izvođač dužnan poslije svake faze očistiti te za vrijeme izvođenja radova održavati gradilište čistim i urednim.</t>
  </si>
  <si>
    <t>Svi radovi i oprema kroz jedinične cijene uključuju ispitivanje razine buke tijekom rada uređaja za radni puni režim rada strojarnica / okoliš, za radni smanjeni režim rada strojarnica / okoliš</t>
  </si>
  <si>
    <t>Svi radovi i oprema kroz jedinične cijene uključuju ispitivanje mikroklimatskih uvjeta grijanja, hlađenja unutar zgrade s izradom elaborata mjerenja: temperatura, brzina strujanja, buka</t>
  </si>
  <si>
    <t>Svi radovi i oprema kroz jedinične cijene uključuju trošak servisera opreme te puštanje u rad uređaja i ovjera garancijskih listova.</t>
  </si>
  <si>
    <t>Svi radovi i oprema kroz jedinične cijene uključuju potrebna mjerenja instalacija i opreme. Neuspješna ispitivanja izvođač ponavlja dok se ne postignu traženi parametni sustava i instalacije. Dok trošak sanacije instalacije pada na izvođača kod neispravno izvedenih radova.</t>
  </si>
  <si>
    <t>Izvođač je dužan po završetku radova izraditi Izvedbeni projekt s dimenzioniranjem sustava sukladno ugrađenoj opremi u 2 primjerka  u tvrdom uvezu u papiru i 1 primjerak u elektronskom zapisu na USB/CD/DVD. Izradu izvedbenog projekta potrebno je obuhvatiti jediničnim cijenama.</t>
  </si>
  <si>
    <t>DOKAZI KVALITETE MATERIJALA</t>
  </si>
  <si>
    <t>Ukoliko isto nije obračunato u zasebnoj stavci troškovnika, jedinična cijena materijala, osim gore navedenog, uključuje i: a. troškove osiguranja izjave o svojstvima ugrađenih materijala,b. troškove ishođenja izjave o svojstvima ugrađene opreme i/ili postrojenja i c. troškove ishođenja dokaza kvalitete za koje postoji obveza prikupljanja tijekom izvođenja građevinskih i drugih radova za sve instalacije i sve izvedene dijelove građevine što uključuje sva potrebna ispitivanja i pisani prikaz rezultata ispitivanja, zapisnike o provedenim postupcima kontrole kvalitete i funkcionalnim probama ugrađenih sustava;Svi ugrađeni materijali i proizvodi moraju odgovarati važećim tehničkim propisima i standardima, propisima zaštite na radu i ostalim pozitivnim propisima, a trošak svih dokaza kvalitete mora biti ugrađen u jediničnu cijenu.</t>
  </si>
  <si>
    <t>Sve radove potrebno je izvesti u skladu sa svim projektiranim detaljima i shemama. Zabranjena je ugradnja građevnog proizvoda koji:je isporučen bez oznake u skladu s posebnim propisom,je isporučen bez tehničke upute za ugradnju i uporabu,nema svojstva zahtijevana projektom ili mu je istekao rok uporabe, odnosno čiji podaci su značajni za ugradnju, uporabu i utjecaj na svojstva i trajnost nisu sukladni podacima određenim projektom.je na bilo koji način oštećen ili nezadovoljavajućih karakteristika.</t>
  </si>
  <si>
    <t>RAD - Pod radom se podrazumijeva uključenje svog rada, kako glavnog tako i pomoćnog, te sav unutrašnji transport. Isto tako treba uključiti sav rad na zaštiti gotovih konstrukcija i dijelova građevine od štetnih utjecaja vrućine, hladnoće i slično.</t>
  </si>
  <si>
    <t>Radionička dokumentacija/ Razrada specifičnih detalja - U cijenu rada treba uključiti i rad na razradi specifičnih detalja projekta gdje je to potrebno (radionički nacrt). Za čelik, bravarske, aluminijske, staklarske, stolarske i ostale radove, osim ako nije definirano u posebnoj troškovničkoj stavci u jedinične cijene treba uključiti izradu statičkog proračuna i radioničkih nacrta, i predaju radioničkih nacrta na pregled nadzornom inženjeru. Kod podopolagačkih, keramičarskih, kamenarskih i završno montažerskih radova (fasadne obloge), i ostalih radova gdje je to potrebno u cijenu stavke uključiti izradu nacrta polaganja obloga.</t>
  </si>
  <si>
    <t>MATERIJAL - U tu cijenu uključena je i cijena prijevoza sa svim prijenosima, utovarima, istovarima te uskladištenje i čuvanje na gradilištu. Tu je također uključeno i davanje probnih uzoraka kod pojedinih vrsta materijala kao i izjave o svojstvima za sve vrste istih. Odabir za materijale gdje je potreban odabir uzorka boje i slično vršit će investitor.</t>
  </si>
  <si>
    <t>SKELA - U jediničnu cijenu određenog rada ulaze i sve vrste skela bez obzira na visinu, uključivo i skelu za obradu pročelja bez obzira na visinu građevine. Skela mora biti postavljena na vrijeme kako ne bi nastao zastoj u radu. Pod pojmom skela podrazumijeva se i prilaz skeli, ograda i sl. Skele moraju biti ispravno projektirane, postavljene i održavane tako, da se ne sruše ili nekontrolirano pomaknu.Postava, korištenje i nadziranje skela u svemu moraju biti u skladu sa odredbama važećih zakona i pravilnika.Skele i slične pomoćne konstrukcije (ljestve, platforme i sl) trebaju imati fiksne zaštite na postolju/nogicama u svrhu sprečavanja oštećivanja već izvedenih završnih radova, što treba biti uključeno u jediničnu cijenu pojedinih radova.Skele i oplate moraju zadovoljavati mjerodavne norme. Izvođač je dužan dostaviti projekt fasadne skele te istu izvesti u skladu s istim.</t>
  </si>
  <si>
    <t>Radove izvesti točno prema opisu troškovnika i prema projektnoj dokumentaciji, a u stavkama gdje nije objašnjen način rada i posebne osobine finalnog produkta, izvođač je dužan pridržavati se uobičajenog načina rada, uvažavajući odredbe važećih propisa, uz obvezu izvedbe kvalitetnog proizvoda. Osim toga, izvođač je obvezan pridržavati se uputa Investitora/Nadzora u svim pitanjima koja se odnose na izbor i obradu materijala i način izvedbe pojedinih detalja, ukoliko to nije već detaljno opisano troškovnikom, a naročito u slučajevima kada se zahtjeva izvedba van propisanih propisa.</t>
  </si>
  <si>
    <t>Za sve stavke građevinsko obrtničkih radova i instalaterskih radova potrebno je uključiti gruba i fina čišćenja prilikom i nakon izvođenja radova, dodatni toškovi se neće naplaćivati.
Za sva odstupanja od ovog projekta mora se pribaviti pismena suglasnot nadzornog inženjera i naručitelja.</t>
  </si>
  <si>
    <t>Sav materijal za izgradnju mora biti kvalitetan i mora odgovarati opisu troškovnika i postojećim građevinskim propisima.</t>
  </si>
  <si>
    <t>U slučaju da opis pojedine stavke nije dovoljno jasan, mjerodavna je samo uputa i tumačenje Investitora/Nadzora. O tome se Izvođač treba informirati već prilikom sastavljanja jedinične cijene.</t>
  </si>
  <si>
    <t>Cijene pojedinih radova moraju sadržavati sve elemente koji određuju cijenu gotovog proizvoda, a u skladu sa odredbama troškovnika.</t>
  </si>
  <si>
    <t>Ukoliko je u ugovoreni termin izvršenja radova na građevini uključen zimski odnosno ljetni rad, to se izvoditelju neće posebno uračunavati naknada za rad na niskoj temperaturi, zaštita konstrukcije od hladnoće i vrućine te atmosferskih nepogoda. Sve mora biti uključeno u jediničnu cijenu. Za vrijeme zime građevina se mora zaštititi. Ukoliko dođe do smrzavanja određenih dijelova oni se moraju ukloniti i izvesti ponovo bez bilo kakve naplate. Ukoliko je temperarura niža od temperature pri kojoj je dozvoljen određeni rad, a investitor ipak traži da se radovi izvedu, izvođač ima pravo zaračunati naknadu, ali u tom slučaju izvođač snosi punu odgovornost za ispravnost i kvalitetu radova. To isto vrijedi i za zaštitu radova tokom ljeta od prebrzog sušenja uslijed visoke temperature.</t>
  </si>
  <si>
    <t>OBUKA KORISNIKA</t>
  </si>
  <si>
    <t>U cijenu ponude treba uključiti neophodnu obuku za sigurno rukovanje ugrađenom opremom za predstavnika korisnika zgrade, koji mora biti u organizaciji i trošku izvođača radova.Po završetku radova za ugrađenu opremu izvođač je dužan investitoru dostaviti sve upute za rukovanje, korištenje i održavanje ugrađene opreme bez posebne nadoplate.</t>
  </si>
  <si>
    <t>GRAĐEVINSKI TEHNIČKI UVJETI</t>
  </si>
  <si>
    <r>
      <rPr>
        <b/>
        <sz val="8"/>
        <rFont val="Arial"/>
        <family val="2"/>
        <charset val="238"/>
      </rPr>
      <t>KONTROLA MJERA</t>
    </r>
    <r>
      <rPr>
        <sz val="8"/>
        <rFont val="Arial"/>
        <family val="2"/>
        <charset val="238"/>
      </rPr>
      <t xml:space="preserve">
Izvođač radova dužan je prije početka radova kontrolirati kote postojećeg terena u odnosu na relativnu +/- 0,00 kotu kod svih ulaza i kod svih unutarnjih podnih ploča. Svu kontrolu vršiti bez posebne naplate. Ukoliko se ukažu eventualne nejednakosti između projekata i stanja na gradilištu izvođač radova dužan je pravovremeno obavijestiti predstavnika Naručitelja.</t>
    </r>
  </si>
  <si>
    <t>Uređenje i održavanje gradilišta koje se sastoji od postavljanja kontejnera, sanitarnog prostora, skladišnog prostora, komunikacija, signalizacije, instalacija i svega što je potrebno da gradilište funkcionira u skladu sa zakonom o zaštiti na radu sukladno elaboratu zaštite na radu.</t>
  </si>
  <si>
    <t>Prilikom izvedbe pripremnih radova izvođač je dužan pridržavati se u svemu prema tehničkoj dokumentaciji, a radove izvoditi prema opisu stavaka troškovnika, važećim tehničkim propisima, normativima i standardima, a u skladu sa važećom zakonskom regulativom.</t>
  </si>
  <si>
    <t>Sve mjere potrebno je provjeriti u naravi!</t>
  </si>
  <si>
    <t>Izvođač je dužan izvoditi radove rušenja oprezno i sukladno pravilima struke, uputama nadzornog inženjera. Prilikom rušenja neće doći do zadiranja u mehaničku otpornost i stabilnost same građevine i susjednih građevina samo ako se izvođač pridržava svih odrednica Zakona i pravila struke. Rušenje se mora odvijati pažljivo, odnosno ručno, a djelomično strojno uz odobrenje nadzornog inženjera.</t>
  </si>
  <si>
    <t>Ako izvođač prilikom rušenja primijeti da bi daljnje aktivnosti mogle utjecati na stabilnost građevine i/ili ustanovi pukotine i deformacije na građevini bez oklijevanja mora prekinuti radove i kontaktirati nadzornog inženjera.</t>
  </si>
  <si>
    <t>Kontrolu izvedbe radova vrši nadzorni inženjer svakodnevno, a svoje nalaze i zahtjeve upisuje u dnevnik. Ako se pojave razlike u snimljenom postojećem stanju i projektu u odnosu na stvarno stanje na terenu, treba u suradnji sa nadzornim inženjerom te razlike uskladiti s projektnom dokumentacijom.</t>
  </si>
  <si>
    <t>Za sve radove izvođač je dužan napraviti program i mjere zaštite na radu u skladu s regulativom i projektnom dokumentacijom. Prije početka rušenja gradilište treba ograditi ili na drugi prikladan način zaštititi od neovlaštenog ulaska. Ove mjere trebaju trajati dokle se god izvode radovi.</t>
  </si>
  <si>
    <t>Dijelovi i elementi koje investitor želi sačuvati i kasnije koristiti trebaju se na početku radova pažljivo demontirati i deponirati na mjesto u dogovoru sa investitorom..</t>
  </si>
  <si>
    <t>Posebnu pozornost obratiti na zaštitu dijelova građevine koji se zadržavaju.</t>
  </si>
  <si>
    <t xml:space="preserve">Pri postavi radne skele obratiti pozornost kod postave, demontaže i manipulacije iste na i uz zaštićene dijelove zgrade da se ne oštete. </t>
  </si>
  <si>
    <t>Prije početka radova potrebno je isključiti sve instalacije unutar zone obuhvata gdje se radovi obavljaju: plin, vodu, struju, kanalizaciju, od strane ovlaštenih službi, te izvesti vanjske priključke potrebnih instalacija, u skladu s pravilima gradskih komunalnih poduzeća i uz njihovu suglasnost.</t>
  </si>
  <si>
    <t>Prije početka radova treba odrediti točno mjesto deponije, odnosno duljinu prijevoza, jer se naknadno plaćanje cijene na račun prijevoza neće priznati.</t>
  </si>
  <si>
    <t>Jedinična cijena svake stavke uključuje:
- zaštita svih okolnih konstrukcija, podova, vanjske i unutarnje stolarije, okoliša i sl. 
­ sav potreban rad, alati i mehanitaciju za demontažu 
­ sav potreban rad, alat i mehanizaciju za rušenja, štemanja i sl.
­ sva potrebna podupiranja i privremene konstrukcije
- sve horizontalne i vertikalne transporte 
­ utovar i odvoz uklonjenog materijala na gradski deponij
­ troškovi takse za deponiranje na gradskom deponiju 
- svu potrebnu radnu skelu 
­ potrebna osiguranja prilikom izvođenja radova sukladno zakonu o zaštiti na radu
­ potrebna osiguranja prilikom izvođenja radova sukladno zakonu o zaštiti od požara
­ čišćenje nakon završetka svih radova</t>
  </si>
  <si>
    <t>ZEMLJANI RADOVI</t>
  </si>
  <si>
    <t xml:space="preserve">Radovi se moraju izvesti prema nacrtima i opisima iz troškovnika. Prije početka zemljanih radova obavezno iskolčiti gabarite objekta, te po potrebi postaviti druge potrebne oznake, označiti stalne visine te snimiti postojeći teren radi obračuna količine iskopa. Izvođenje radova na gradilištu započeti tek kada je ono uređeno prema odredbama Pravilnika o zaštiti na radu u građevinarstvu. </t>
  </si>
  <si>
    <t>Pri izvođenju zatrpavanja po izvođenju temelja, materijal koji se koristi za zatrpavanje, obvezatno se nasipava u slojevima max debljine do 30 cm, uz zbijanje svakog sloja do statičkim proračunom ili troškovničkom stavkom predviđene zbijenosti. Zbijenost slojeva koji se zbijaju kontrolirati metodom kružne ploče sukladno svim važećim smjernicama i propisima. Obračun količina iskopa i nasipa u ovom troškovniku vršen je za sve zemljane i šljunčane materijale u sraslom (odn., zbijenom) stanju, ukoliko u pripadajućoj stavki-opisu rada nije izrijekom predviđeno drugačije.</t>
  </si>
  <si>
    <t>Svi iskopi u terenu vrše se strojno ili u izuzetnim slučajevima ručno što ovisi o mjestu i  uvjetima rada.</t>
  </si>
  <si>
    <t>Točnu kotu temeljenja odrediti će Nadzorni inženjer pri izvođenju zemljanih radova.</t>
  </si>
  <si>
    <t>Ako se prilikom iskopa naiđe na zemlju drugog sastava nego što je ispitivanjem terena utvrđeno, izvođač je dužan obavijestiti Nadzornog inženjera i Investitora, radi poduzimanja potrebnih mjera, a postojeći sastav zemlje upisati u građevinski dnevnik. U slučaju pojave veće količine podzemne vode izvođač je dužan obavijestiti Nadzornog inženjera radi poduzimanja odgovarajućih mjera. Dužnost izvođača je da  utvrdi pravi sastav tla, odnosno njegovu kategoriju, bez dodatne naknade i obavijesti nadzonu službu.</t>
  </si>
  <si>
    <t>Ukoliko se radovi izvode u zimskom odnosno ljetnom periodu, sve radnje zaštite pri izvođenju pojedinih radova kao i građevine u cjelini, moraju biti uključeni u jediničnu cijenu i neće se posebno priznavati nikakve naknade.</t>
  </si>
  <si>
    <t>Obračun iskopa zemljanih radova vrši se po volumenu stvarno izvedene količine u sraslom stanju, a nasipa po volumenu stvarno izvedene količine u nabijenom stanju. Odvoz i dovoz materijala obračunava se također po volumenu odvezene količine u sraslom stanju, bez dodataka na rastresitost materijala. Prije početka radova Izvođač treba odrediti točno mjesto deponija, odnosno daljinu prijevoza, jer se naknadno povećanje cijene na račun prijevoza neće priznati.
Ukoliko dođe do zatrpavanja, urušavanja, odrona ili bilo koje druge štete nepažnjom izvođača (radi nedovoljnog podupiranja, razupiranja ili drugog nedovoljnog osiguranja), Izvođač je dužan dovesti iskop u ispravno stanje, odnosno popraviti štetu bez posebne odštete.</t>
  </si>
  <si>
    <t xml:space="preserve">Iskop na projektiranu dubinu vrši se neposredno prije izvedbe temelja kako se podloga nebi natopila vodom. Završni iskop pregleda nadzorni inženjer i geomehaničar uz upis u građevinski dnevnik.
Svaki neodobren iskop ispod projektirane dubine se neće priznati i izvočač je dužan popuniti teren mršavim betonom ili tamponskim nasipom bez naknade. </t>
  </si>
  <si>
    <t>Zemljani radovi na uređenju okoliša dio su radova navedenih u toškovniku za Manipulativne površine.</t>
  </si>
  <si>
    <t>U jediničnu cijenu predviđenih stavki moraju biti obuhvaćeni i slijedeći troškovi:
- sva iskolčenja,
- gruba i fina planiranja u iskopu te zbijanje do traženog modula zbijenosti,
- eventualno potrebno snižavanje i održavanje nivoa podzemne vode,
- sve potrebne skele za razupiranje iskopa,
- odšteta za punjenje iskopa oborinskom i podzemnom vodom,
- zatrpavanja i planiranje terena nakon završetka radova,
- uklanjanje viška iskopanog materijala i troškovi deponiranja.</t>
  </si>
  <si>
    <t>Izvođaču se preporučuje da pri sastavljanju ponude obiđe buduće gradilište te za jedinične mjere ponudi cijene koje obuhvaćaju potpun i konačan opis rada.</t>
  </si>
  <si>
    <t xml:space="preserve">Izvođač je dužan održavati gradilište za vrijeme izvođenja radova (vertikalne i horizontalne signalizacije, turističke signalizacije, privremene regulacije i svega ostalog što je u funkciji sigurnog odvijanje prometa). </t>
  </si>
  <si>
    <t>Jedinične cijene pojedinih stavaka zaračunate su sa cjelokupnom vrijednosti materijala uključujući montažu, transport, prijenos, skele, izradu i zatvaranje zidnih i podnih usjeka, prodora, zaštitnu ogradu pri izradi iskopa i sl..</t>
  </si>
  <si>
    <t>BETONSKI I ARMIRANOBETONSKI RADOVI</t>
  </si>
  <si>
    <t>Čvrstoća betona određuje se razredom tlačne čvrstoće. Izvođač se mora strogo pridržavati razreda tlačne čvrstoće za pojedine konstrukcije prema statičkom proračunu.</t>
  </si>
  <si>
    <t>Beton spravljati isključivo strojnim putem. Beton se mora proizvoditi od prethodno ispitanih i tijekom vremena kontroliranih osnovnih materijala, u pogonima za proizvodnju betona, koji su funkcionalno projektirani, prethodno ispitani i kontrolirani u toku rada. Sastav betona mora biti projektiran računski i provjeren eksperimentalno u skladu s postojećim tehničkim propisima i važećim standardima. Svojstva osnovnih materijala i ugrađenog betona moraju se dokazati laboratorijskim ispitivanjima koje će obaviti Izvođač radova putem organizacije registrirane za tu djelatnosti.</t>
  </si>
  <si>
    <t>Sve armiranobetonske i betonske konstrukcije moraju se izvoditi u skladu sa Zakonom o normizaciji, Tehničkom propisu za betonske konstrukcije, drugim pozitivnim postojećim propisima i standardima, projektnoj dokumentaciji i uputama Nadzornog inženjera.</t>
  </si>
  <si>
    <t xml:space="preserve">Statičkim proračunom i nacrtima armature s detaljima određena je osnovna kvaliteta očvrslog betona koja se treba postići pri izradi pojedinih betonskih nosivih elemenata i izražena je "razredom tlačne čvrstoće”, tj. oznakom “C” te podacima o ostalim svojstvima (razred otpornosti prema uvjetima izloženosti i dr.) </t>
  </si>
  <si>
    <t xml:space="preserve">Geometrija elemenata, armatura i završne obrade i zaštite određene su izvedbenim projektom. </t>
  </si>
  <si>
    <t xml:space="preserve">Izvođač je dužan prije početka radova izraditi Projekt betona te redovito pratiti kvalitetu betonske konstrukcije sukladno elementima iz projekta betona. </t>
  </si>
  <si>
    <t>Jediničnom cijenom je obuhvaćeno:
- izrada projekta betona,
- razrada tehnologije izrade i montaže AB  i betonskih elemenata,
- priprema betona u betonari,
- dostava betona na gradilište,
- doprema, izrada, montaža i demontaža kompletne oplate,
- dobava i pregled armature prije savijanja  sa čišćenjem od hrđe i nečistoća te sortiranjem,
- sječenje, ravnanje i savijanje armature,
- postavljanje armature točno prema armaturnim nacrtima, sa podmetanjem podložaka kako bi se osigurala potrebna   udaljenost između armature i oplate,
- ugradnja i njegovanje betona,
- svi horizontalni i vertikalni transporti,
- potrebna radna skela i podupiranje,
- uzimanje i ispitivanje potrebnih uzoraka,
- ispitivanje materijala sa izradom atesta i pripadajućim toškovima
- čišćenje u tijeku izvođenja i nakon završetka svih radova,
- sva šteta i troškovi popravaka kao posljedica nepažnje u tijeku izvođenja,
- svi režijski troškovi,
- sav potreban alat na gradilištu i uskladištenje,
- troškove zaštite na radu,
- projekt nosivih skela i oplata,
- pregled oplate od strane Izvođača i Nadzornog inženjera prije početka betoniranja,
- zaštita vidljivog betona propisanim i navedenim sredstvima i premazima,
- dobava, izrada i montaža prefabriciranih elemenata,
- betoniranje temeljnih ploča, traka i zidova uz moguću prisutnost podzemne vode.</t>
  </si>
  <si>
    <t>Ugradnja betona je strojna. Kod izvođenja betonskih radova treba voditi računa o tome kakve su atmosferske prilike te prije za vrijeme i nakon betoniranja obaviti potrebne zaštitne radnje (polijevanje podloge, tla i oplate; održavanje temperature; njegovanje nakon betoniranja).</t>
  </si>
  <si>
    <t xml:space="preserve">Praćenje kontrole kvalitete, uzimanje uzoraka, dobava atesta i izrada izvještaja o kvaliteti izvedenih betonskih i AB konstrukcija obaveza su Izvođača i uključeni su u cijenu. Atesti za materijale, poluproizvode i proizvode obvezno se dostavljaju pri isporuci na objektu i evidentiraju se u građevinskom dnevniku. Materijali bez valjanog atesta i bez dokaza o kvaliteti ne smiju se ugraditi. </t>
  </si>
  <si>
    <t xml:space="preserve">Prije početka radova Izvođač je dužan uskladiti kvalitetu i rješenja betona sa ostalim radovima (podovi, instalacije, obloge itd.). Suglasnost Izvođača drugih povezanih radova  za izvedene betonske i AB radove jedan je od uvjeta njihovog prihvaćanja od strane Nadzornog inženjera. </t>
  </si>
  <si>
    <t>Betonirati je dozvoljeno tek nakon što je Nadzorni inženjer pregledao oplatu, odobrio montažu armature i nakon toga potvrdio ispravnost postavljanja iste upisom u građevinski dnevnik. Ukoliko određeni profil prema statičkom računu nije moguće dobaviti, zamjena se vrši isključivo uz odobrenje nadzornog inženjera.</t>
  </si>
  <si>
    <t>Kod primopredaje građevine Izvođač je dužan priložiti isprave sukladnosti za sve građevne proizvode ugrađene u betonsku konstrukciju. Za betonsku konstrukciju koja nema projektom predviđena tehnička svojstva ili se ista ne mogu utvrditi zbog nedostatka dokumentacije mora se naknadnim ispitivanjima i naknadnim proračunima utvrditi tehnička svojstva betonske konstrukcije prema nizu važećih zakonskih propisa.</t>
  </si>
  <si>
    <t>Kvaliteta temeljnog tla određena je iskustveno. Prije početka betoniranja temelja nadzorna služba gradilišta dužna je pribaviti mišljenje jednog od osoba ovlaštenih za geomehaničke radove o tome da li pretpostavljena kvaliteta tla u statičkom proračunu odgovara stvarnoj kvaliteti, te da u slučaju odstupanja zatraži od projektanta ponovni proračun i dimenzioniranje temelja.</t>
  </si>
  <si>
    <t>BETON</t>
  </si>
  <si>
    <t xml:space="preserve">U betonsku konstrukciju ugrađuje se samo projektirani beton (beton sa specificiranim tehničkim svojstvima). Izvođač mora prije početka ugradnje provjeriti je li beton u skladu sa zahtjevima iz projekta betonske konstrukcije te je li tijekom transporta betona došlo do promjene njegovih svojstava koja utječu na tehnička svojstva betonske konstrukcije. Kontrolni postupak utvrđivanja svojstava svježeg betona provodi se na uzorcima koji se uzimaju neposredno prije ugradnje betona u betonsku konstrukciju, pregledom svake otpremnice i vizualnom kontrolom konzistencije (svako vozilo) te kod opravdane sumnje ispitivanjem konzistencije istim postupkom kao u proizvodnji. </t>
  </si>
  <si>
    <t>Neposredno nakon betoniranja beton će se zaštićivati od:- oborina i tekuće vode - prekrivanjem najlonima i ceradama - vibracija koje mogu utjecati na promjenu unutrašnje strukture i prionjivosti betona i armature, kao i drugih mehaničkih oštećenja u vrijeme vezivanja i početnog očvršćivanja.Zaštitu od prebrzog isušivanja treba provoditi mokrim postupkom (polijevanjem, prekrivanjem filcom ili jutom) a u trajanju od najmanje 7 dana ili postizanja 70 % tražene čvrstoće.Zaštita betona mora biti ukalkulirana u jedinične cijene.Za ocjenu postignute kakvoće konstrukcije mjerodavan je osim rezultata prije spomenutih proba i kontrolnih ispitivanja, opći izgled betona, njegova jednoličnost i kompaktnost koja se odražava na vidljivim plohama.</t>
  </si>
  <si>
    <t>Velike površine betonskih ploča moraju se dilatirati. Prekid pri betoniranju ploča, greda, itd. vršiti po propisima odnosno prema uputama nadzornog inženjera a što se upisuje u građevinski dnevnik. Nadzorni inženjer zadržava pravo izvanrednog ispitivanja betona, tj. može uzeti seriju kocki i dati ih na ispitivanje.</t>
  </si>
  <si>
    <r>
      <t>Kontrolni postupak utvrđivanja tlačne čvrstoće očvrsnulog betona provodi se na uzorcima koji se uzimaju neposredno prije ugradnje betona u betonsku konstrukciju prema zahtjevu projekta betonske konstrukcije ali ne manje od jednog uzorka za istovrsni element koji se bez prekida ugrađivanja betona izvedu unutar 24 sata od betona istih svojstava i istog proizvođača. Ako je količina ugrađenog betona veća od 100 m</t>
    </r>
    <r>
      <rPr>
        <vertAlign val="superscript"/>
        <sz val="8"/>
        <rFont val="Arial"/>
        <family val="2"/>
        <charset val="238"/>
      </rPr>
      <t>3</t>
    </r>
    <r>
      <rPr>
        <sz val="8"/>
        <rFont val="Arial"/>
        <family val="2"/>
        <charset val="238"/>
      </rPr>
      <t xml:space="preserve"> za svakih slijedećih 100 m</t>
    </r>
    <r>
      <rPr>
        <vertAlign val="superscript"/>
        <sz val="8"/>
        <rFont val="Arial"/>
        <family val="2"/>
        <charset val="238"/>
      </rPr>
      <t>3</t>
    </r>
    <r>
      <rPr>
        <sz val="8"/>
        <rFont val="Arial"/>
        <family val="2"/>
        <charset val="238"/>
      </rPr>
      <t xml:space="preserve"> uzima se po jedan uzorak. Podaci o istovrsnim elementima betonske konstrukcije izvedenim od betona istih iskazanih svojstava i istog proizvođača evidentiraju se uz navođenje podataka iz otpremnice tog betona, a podaci o uzimanju uzoraka betona evidentiraju se  uz obvezno navođenje oznake pojedinačnog elementa betonske konstrukcije i mjesta u elementu betonske konstrukcije na kojem se beton ugrađivao u trenutku uzimanja uzorka.</t>
    </r>
  </si>
  <si>
    <t>Prije početka betoniranja Izvođač je dužan osigurati dovoljne količine komponenata betona da bi na taj način eliminirao mogućnost  prekida betoniranja ili promjene sastojaka zbog pomanjkanja materijala.</t>
  </si>
  <si>
    <t>ARMATURA</t>
  </si>
  <si>
    <t>Svojstva armature koja se rabi za betonske konstrukcije moraju biti u skladu sa Tehničkim propisom za betonske konstrukcije.</t>
  </si>
  <si>
    <t>Armatura izrađena od čelika za armiranje ugrađuje se u armiranu betonsku konstrukciju prema projektu betonske konstrukcije i/ili tehničkoj uputi za ugradnju i uporabu armature. Osiguranje debljine zaštitnog sloja betona treba svakako postići umetanjem odgovarajućeg broja plastičnih podmetača i jahača (za fiksiranje armature u gornjoj zoni pločastih konstrukcija). Najmanji zaštitni sloj betona ovisi o razredu izloženosti te načinu armiranja elementa i određen je projektom betonske konstrukcije.</t>
  </si>
  <si>
    <t xml:space="preserve">OPLATA  </t>
  </si>
  <si>
    <t xml:space="preserve">Za sve AB i betonske elemente koristi se glatka drvena oplata. </t>
  </si>
  <si>
    <t>Oplate, kao i razna razupiranja, moraju imati takvu sigurnost i krutost da bez slijeganja i štetnih deformacija mogu primiti opterećenja i utjecaje koji nastaju za vrijeme izvedbe radova. Oplate moraju biti stabilne, otporne i dovoljno poduprte da se ne bi izvile ili popustile u bilo kojem pravcu. Moraju biti izrađene točno po mjerama označenim u nacrtima plana oplate za pojedine dijelove konstrukcije koji će se betonirati sa svim potrebnim podupiračima. Unutarnje površine oplate moraju biti ravne, bilo da su horizontalne, vertikalne ili nagnute, prema tome kako je to u nacrtima planova oplate predviđeno. Nastavci oplata ne smiju izlaziti iz ravnine, tako da nakon njihovog skidanja vidljive površine betona budu ravne i s oštrim rubovima, te da se osigura dobro brtvljenje i sprečavaju deformacije.</t>
  </si>
  <si>
    <t>Za sve AB nosače sa završno vidljivim plohama betona potrebno je posebno pažljivo pripremiti oplatu i sve njene elemente.</t>
  </si>
  <si>
    <t>Oplata mora biti izrađena točno po mjerama za pojedine dijelove konstrukcije, označenim u projektu. Glatka oplata sa svim pripadajućim veznim i brtvenim elementima,  podupiranjem i oslanjanjem, pomoćnim radnim skelama uključena je u cijenu. 
Završne plohe betona moraju biti potpuno ravne, bez izbočina ili valovanja.</t>
  </si>
  <si>
    <t xml:space="preserve">Skele za oplate trebaju imati toliku krutost da bez štetnih deformacija mogu primati opterećenja koja nastaju pri betoniranju. Mjera nadvišenja oplate za konzolne istake upisana je u plan savijanja armature. Kod skidanja oplate treba voditi računa da je beton s kojeg se skida oplata postigao dovoljnu čvrstoću za preuzimanje svih opterećenja u tom trenutku. Ovo se naročito odnosi na stropne ploče kod kojih može doći do preopterećenja svježim betonom ploče više etaže. Za takve slučajeve potrebna je konzultacija s Nadzorom. </t>
  </si>
  <si>
    <t>Oplatu treba izraditi računajući na ugradnju svih elemenata, prodora i kanala prikazanih u projektima instalacijskih sustava. Prije betoniranja treba izvesti sve elemente za vođenje instalacija kako ne bi dolazilo do naknadnih štemanja i probijanja.</t>
  </si>
  <si>
    <t xml:space="preserve">Naknadni radovi  na obradi površine zidova (brušenje, krpanje i sl.) koji su izazvani nepravilnostima oplate izvest će se na račun Izvođača radova. </t>
  </si>
  <si>
    <t>Za premazivanje oplate ne smiju se koristiti premazi koji se ne mogu oprati s gotovog betona ili bi nakon pranja ostale mrlje. Treba pažljivo dozirati količinu premaza kako ne bi došlo do stvaranja mjehurića na spoju betona i oplate. Prije početka ugrađivanja betona oplata se mora detaljno očistiti. Za betone sa vidljivom završnom plohom odabrati odgovarajuća sredstva i kontrolirati način nanošenja. 
Izrađena oplata, s podupiranjem, prije betoniranja mora biti pregledana, provjerene sve dimenzije i kakvoća izvedbe, kao i čistoća i vlažnost oplate. Pregled i prijem oplate evidentira se u građevinskom dnevniku.</t>
  </si>
  <si>
    <t>Oplata mora biti tako izvedena da se može skidati bez oštećenja konstrukcije. Njegovanje betona i skidanje oplate i skele treba biti u skladu sa Tehničkim propisom za betonske konstrukcije. Način i potrebno vrijeme njegovanja kao i vrijeme skidanja oplate i skele treba odrediti prema projektiranoj tehnologiji, suglasno s nadzornim inženjerom, u ovisnosti o elementu konstrukcije, atmosferskim prilikama i vrsti betona.</t>
  </si>
  <si>
    <t>Svi radni prekidi i podupiranja teškom skelom bit će prikazani u armaturnim planovima i potrebno ih je cijelosti poštovati.</t>
  </si>
  <si>
    <t>ZIDARSKI RADOVI</t>
  </si>
  <si>
    <t>Zidarski radovi moraju se izvesti u skladu sa Pravilnikom o tehničkim mjerama i uvjetima za izvođenje zidova zgrade i važećim normama. Odstupanje od projektom predviđenih dimenzija dozvoljeno je samo u sporazumu s Nadzornim inženjerom. Isto vrijedi i za materijal koji se ugrađuje.</t>
  </si>
  <si>
    <t>Zidarski radovi odnose se na zidanje zidova od opeke debljine 25 i 12 cm, žbukanje zidova, stropova i obradu protupožarnih prodora, izradu i obradu prodora i šliceva, žbukanje zidova, stropova i dijelova fasade, razne zidarske pripomoći kod izvođenja instalacija, ugradnje stolarije, aluminijskih stijena i bravarskih elemenata i krpanja oštećenja. Zidovi se izvode od vrha donje AB ploče do podgleda gornje AB ploče - pune visine prostora.</t>
  </si>
  <si>
    <t>Zidovi od opeke zidaju se u odgovarajućem mortu, prema pravilima struke i uputama proizvođača. Zidanje nije dozvoljeno kod temperatura nižih od 0° C. Sve eventualno smrznute zidove treba srušiti i ponovo zazidati.</t>
  </si>
  <si>
    <t>Mort za pojedine namjene mora imati projektim konstrukcije predviđena svojstva. Vapno za žbukanje mora biti odležano barem 3 mjeseca. Pijesak mora biti oštar i čist. Cementno mlijeko za prskanje zidova mora sadržavati 10% oštrog čistog pijeska. Fina žbuka izvodi se u pravilu na već potpuno osušenu grubu žbuku, a izrađuje se od finog prosijanog pijeska. Ukupna debljina žbuke je 1,5 do 2 cm. Ne smiju se vidjeti tragovi glačalice niti pukotine od naglog sušenja.</t>
  </si>
  <si>
    <t>U cijenu je uključeno:
- dobava svog potrebnog materijala, uključujući transport i skladištenje,
- sav rad na izvođenju i kompletnu pripremu,
- sve potrebne skele,
- sva potrebna pomagala, sredstva, alate i priručni materijal, uključujući sredstva i mjere zaštite na radu,
- čišćenje prostora za vrijeme i pozavršetku radova,
- zaštitu žbuke od nepovoljnih atmosferskih utjecaja,
- troškove dobave ili izrade atesta za sve ugrađene materijale.</t>
  </si>
  <si>
    <r>
      <rPr>
        <b/>
        <sz val="8"/>
        <rFont val="Arial"/>
        <family val="2"/>
        <charset val="238"/>
      </rPr>
      <t>ESTRIH</t>
    </r>
    <r>
      <rPr>
        <sz val="8"/>
        <rFont val="Arial"/>
        <family val="2"/>
        <charset val="238"/>
      </rPr>
      <t xml:space="preserve">
Na sudarima estriha sa zidovima, stupovima, dovratnicima i ostalim vertikalnim elementima konstrukcije, te oko elemenata instalacija koji prodiru kroz pod, potrebno je izvesti dilatacionu fugu. Fuga se izvodi umetkom od ekspandiranog polistirena ("stiropor"), širine 1cm i visine do kote gotova poda. Estrih se u normalnim uvjetima suši 3-4 tjedna, dok mu vlažnost ne padne ispod 3% a čvrstoća naraste preko 70% . Potom se mogu izvoditi daljnji radovi.</t>
    </r>
  </si>
  <si>
    <t>Neposredno nakon ugradnje obrađenu površinu zaštititi od brzog sušenja i propuha. Nekoliko sati nakon ugradnje površina se njeguje (lagano vlaženje, prekrivanje folijom ili premazivanje sredstvima za zaštitu svježeg betona). Završne podne obloge polagati na osušeni cementni estrih nakon minimalno 28 dana. Prije polaganja podnih obloga kontrolirati zaostalu građevinsku vlagu. Prilikom izvođenja radova pridržavati se važećih građevinskih normi.</t>
  </si>
  <si>
    <t>ZIDANJE</t>
  </si>
  <si>
    <t xml:space="preserve">Sav upotrijebljeni materijal mora odgovarati važećim zakonskim propisima. Opeka za zidanje mora biti dobro pečena, a materijal iz kojeg je napravljena ne smije sadržavati salitru. Za zidanje vanjskih zidova debljine 25 cm koristi se šuplja glinena opeka. Za zidanje pregradnih zidova debljine 12 cm koristi se šuplja blok opeka. Prije zidanja treba potpuno horizontalno izravnati podlogu ispod zida. Površina se izravnava mortom debljine 1 cm u debljini zida. Marka opeke je MO 10 a marka morta je M5. Zidati se mora potpuno horizontalnim redovima. Horizontalne reške za nosive zidove su debljine 1,2 cm, a mort se raspoređuje po cijeloj površini. Vertikalnih reški od morta nema (mort se ne vidi), a zapunjavaju se po cijeloj visini opeke mortni čepovi u sredini. </t>
  </si>
  <si>
    <t>Svi zidarski i završni zidarski radovi moraju se izvoditi stručno prema važećim propisima i pravilima zanata. Zidanje se izvodi sa pravilnim zidarskim vezovima, a preklop mora iznositi najmanje jednu četvrtinu dužine zidnog elementa. Debljina ležajnica nesmije biti veća od 15 mm, a širina sudarnica nesmije biti manja od 10 mm niti veća od 15 mm. Zidove uz verikalni serklaž izvesti zupčasto.</t>
  </si>
  <si>
    <t xml:space="preserve">Horizontalne i vertikalne reške za pregradne zidove su 1-1,5 cm, a mort se raspoređuje po cijeloj površini. Za vrijeme zidanja opeka se mora vlažiti vodom. Zida se u pravilnom zidarskom vezu sa preklopom od 1/2 bloka. Međusobni spoj uzdužnih i poprečnih zidova izvodi se zidarskim vezom, tako da se iz svakog drugog reda ispuste “zupci” za 1/2 opeke. </t>
  </si>
  <si>
    <t>Svi nadvoji u pregradnim zidovima se rade od tipskih opečnih elemenata za nadvoje i uključeni su u cijenu izvedbe zida. Nalijeganje nadvoja je min. 15 cm. Pri zidanju vertikalnost i horizontalnost zida obvezno kontrolirati pomoću libele i viska. Višak morta iz reške obvezno se skida (u ravnini opeke).</t>
  </si>
  <si>
    <t xml:space="preserve">Prilikom zidanja pravovremeno ostaviti otvore prema zidarskim mjerama, voditi računa o uzidavanju pojedinih građevinskih elemenata i ostavljanju utora za instalacije. Izrada utora za instalacije kao i žbukanje nakon polaganja istih uključeno je u cijenu i ne naplaćuje se posebno. Pri obračunu količina svi otvori se odbijaju po zidarskim mjerama. </t>
  </si>
  <si>
    <t xml:space="preserve">Opeku je pri skladištenju potrebno zaštititi od vlaženja i smrzavanja, kao i gotov zid. Vertikalne šupljine zida ne smiju se napuniti vodom, jer to može izazvati topljenje soli u glini i iscvjetavanje. Zidati se ne smije ispod temperature 5 °C. Mort mora odgovarati točno omjerima po količinama materijala označenim u prosječnim normama, a čvrstoća važećim propisima. </t>
  </si>
  <si>
    <t>ŽBUKANJE</t>
  </si>
  <si>
    <t>Žbukaju se svi unutrašnji zidovi i unutrašnji i vanjski stropovi. Unutrašnje žbukanje izvodi se produžnim cementnim mortom ili strojno industrijskim mortom. Za žbukanje stropova koristi se ista žbuka kao i za zidove.</t>
  </si>
  <si>
    <t>Sve plohe nakon žbukanja trebaju biti čvrste, postojane i potpuno ravne. Bridovi trebaju biti oštri i potpuno ravni i vertikalni.</t>
  </si>
  <si>
    <t xml:space="preserve">Pijesak za žbukanje mora biti čist, bez organskih primjesa, oštar i prosijan, a vapno hidratizirano. Za produženi mort i špric upotrebiti portland cement PC-350. Žbukanje zidova vršiti u pogodno vrijeme. Površina zida treba biti suha i ne smije biti smrznuta. Temperatura jedan dan prije žbukanja, za vrijeme žbukanja i dva dana nakon žbukanja, ne smije pasti ispod 5 °C. Također treba izbjegavati žbukanje po velikoj vrućini da ne dođe do pucanja uslijed prebrzog sušenja. Ako se ipak radovi izvode pri niskim ili visokim temperaturama, izvođač je dužan osigurati njegovanje žbuke, grijanjem odnosno vlaženjem. </t>
  </si>
  <si>
    <t>Prije žbukanja plohe dobro navlažiti i nanijeti cementni špric u debljini 0,3 cm. Kod žbukanja u dva sloja, drugi sloj se nabacuje tek kad je drugi sloj potpuno suh. Kod strojnog žbukanja prskanjem, nanosi se samo jedan sloj žbuke ukupne debljine cca 1,5 cm. Žbukanje vršiti obvezno sa vodilicama pričvršćenim na zid, a na sve bridove ugrađuju se kutni profili od pocinčanog lima. Vodilice i kutni profili uključeni su u jediničnu cijenu.</t>
  </si>
  <si>
    <t>Završne površine moraju biti potpuno glatke i ravne, a kutevi i bridovi, te spojevi zida i stropa oštro izvedeni. 
Izvođač odgovara za kvalitet žbuke, a u slučaju neispravnosti, svi troškovi padaju na teret istog.
Uzorke žbuke: boju, vrstu agregata, teksturu i način obrade završne plohe prije ugradnje treba potvrditi Nadzorni inženjer.</t>
  </si>
  <si>
    <t>Obračun žbukanja se vrši po m2 površine, a otvori oko kojih postoje uložine (do 20 cm širine) se odbijaju na slijedeći način:
­ otvor veličine do 3,00 m2 ne odbija se, a uložine se ne zaračunavaju se posebno.
­ kod otvora veličine preko 3,00 m2 do 5,00 m2 odbija se površina preko 3,00 m2, a uložine se ne zaračunavaju posebno.
­ kod otvora veličine preko 5,00 m2 odbija se površina preko 3,00 m2, a uložine se zaračunavaju posebno.</t>
  </si>
  <si>
    <t>Za vrijeme izvođenja i po završetku radova, izvođač je dužan očistiti objekt od otpadnog materijala i isti odvesti na gradski deponij, što se ne obračunava posebno, već je uključeno u cijenu.</t>
  </si>
  <si>
    <t>IZOLATERSKI RADOVI</t>
  </si>
  <si>
    <t xml:space="preserve">Ova skupina radova odnosi se na nabavu, dobavu, izradu i montažu:
- vertikalnih i horizontalnih hidroizolacija;
- toplinskih izolacija;
- zvučnih izolacija;
- zaštitnih i razdijelnih folija/membrana. </t>
  </si>
  <si>
    <t>Ovi uvjeti odnose se na sve izolaterske radove na ravnim i kosim krovovima, podovima, zidovima kao i na radove koji su u vezi s tim radovima. Svi materijali koji se ugrađuju moraju po svom sastavu, fizičko mehaničkim osobinama i obliku sukladni važećim zakonskim propisima za materijale i za njih moraju postojati atesti. Ukoliko za pojedine materijale ne postoje hrvatske norme, za njih moraju postojati atesti s mišljenjem ovlaštene stručne institucije, da se mogu upotrebljavati za pojedinu vrstu izolacija u predviđenim kombinacijama. Oštećeni, slijepljeni ili na bilo koji drugi način neispravni materijali ne smiju se ugrađivati.</t>
  </si>
  <si>
    <t>Izolaterski radovi moraju biti izvedeni prema Izvedbenom projektu, a u skladu sa važećim tehničkim propisima, uputstvima proizvođača materijala, te prema oprobano ispravnim i ustaljenim načinima rada</t>
  </si>
  <si>
    <t>Svi građevinski, zanatski i drugi radovi koji prethode izolacijama ili se izvode paralelno ili nakon izolacija, a čije izvođenje stvara mogućnost oštećenja izolacije, moraju se izvesti maksimalno pažljivo.</t>
  </si>
  <si>
    <t>Svi građevinski, zanatski i drugi radovi, koji prethode pojedinim izolacijama, bilo da su u vezi s njima ili ne, ali čije odvijanje usporedno ili kasnije izvođenje stvara mogućnost oštećenja izolacije moraju se izvršiti prije izolacije. Prije početka izvedbe izolacijskih radova mora se kontrolirati ispravnost već izvršenih građevinskih, zanatskih i drugih radova, koji bi mogli utjecati na kvalitetu, sigurnost i trajnost izolacija, te činjenično stanje zapisnički ustanoviti u građevinskom dnevniku. Kad Izvođač započne sa radovima znači da je prethodne radove prihvatio kao ispravne, pa se naknadne primjedbe na račun kvalitete neće priznati.</t>
  </si>
  <si>
    <t>Izvođenje izolaterskih radova mora biti takvo da pojedini dijelovi ili slojevi kao i cijela završna izolacija u potpunosti odgovara svojoj namjeni, zahtjevima dobre kvalitete, sigurnosti i dugotrajnosti.</t>
  </si>
  <si>
    <t>Ako u opisu radova nije izričito propisan određeni materijal, izvođač mora na vlastitu odgovornost izabrati i pripremiti materijal koji odgovara mjestu ugradbe, a u skladu je sa važećim zakonskim propisima.
U jediničnim cijenama uračunati su svi radovi dotične stavke, sa dobavom potrebnog materijala, istovarom i uskladištenjem na gradilištu, sav horizontalni i vertikalni transport do radnog mjesta, kao i sva potrebna radna snaga i režijski troškovi. Obračun se vrši prema iskazanoj razvijenoj površini izolacija.</t>
  </si>
  <si>
    <t>U jediničnoj cijeni sadržan je sav rad na izvođenju i kompletna priprema:
- priprema podloge za izvedbu izolacije čišćenjem, prednamazima i sl.,
- izrada izolacije, te sav izolacijski, spojni i potrošni materijal prema atestiranim detaljima proizvođača,
- sva pomagala, sredstva i priručni materijal za rad te odvoz i dovoz istih,
- skladištenje te horizontalni i vertikalni transport,
- radna skela,
- naknada eventualnih oštećenja drugim sudionicima u izgradnji,
- čišćenje u tijeku izvođenja i nakon izvedenog rada,
- svi režijski troškovi,
- troškove dobave ili izrade atesta za sve ugrađene materijale,
- primjena svih mjera zaštite na radu.</t>
  </si>
  <si>
    <t>HIDROIZOLACIJE</t>
  </si>
  <si>
    <t>Ovi radovi obuhvaćaju izvedbu hidroizolacije podrumskih zidova i temelja, hidroizolaciju u prostorima sanitarnih čvorova, hidroizolaciju ravnih i kosih krovova, hidroizolacju zidova vanjskih i unutarnjih pročelja.</t>
  </si>
  <si>
    <t>Hidroizolacije se izvode kao folije, membrane, mortovi ili premazi, na vertikalnim, horizontalnim i kosim plohama, a sve kako je opisano u općim uvjetima i opisima pojedinih stavki ovog troškovnika.</t>
  </si>
  <si>
    <t>Kod izrade hidroizolacije treba se u potpunosti pridržavati uputstva proizvođača materijala, kako u pogledu pripreme podloga tako i svih faza rada, zaštite izvedene izolacije te uvjeta rada (atmosferske prilike, temperatura i sl). Podloge za izolaciju potrebno je dobro očistiti od svih nečistoća, prašine, krhotina i masnoća. Veće izbočine treba otući ili izbrusiti, a neravnine i udubine zapuniti mortom za izravnanje ili drugim sredstvima, a sve po uputi proizvođača. Izvođač izolaterskih radova dužan je prije polaganja hidroizolacije, provjeriti ravnost i kvalitetu podloge, te zatražiti popravak iste ako je to potrebno.</t>
  </si>
  <si>
    <t>Primjena hidroizoilacijske zaštite od  vodoodbojnih, vodonepropusnih, paropropusnih i UV stabilnih materijala; moguća je samo uz prilaganje važećih atesta ili odgovarajućeg dokaza o kvaliteti, a sve u skladu sa važećim zakonima, propisima, normama, te Izvedbenim projektom.</t>
  </si>
  <si>
    <t>TOPLINSKA I ZVUČNA IZOLACIJA</t>
  </si>
  <si>
    <t>Ovi radovi obuhvaćaju toplinsku izolaciju svih podova i zidova građevine, toplinsku izolaciju ravnih prohodnih i neprohodnih krovova, te zvučnu izolaciju međukatnih i razdjelnih konstrukcija.</t>
  </si>
  <si>
    <t>Toplinskom izolacijom moraju se ostvariti projektirana energetska svojstva objekta. Svi materijali moraju zadovoljiti projektne zahtjeve u vidu koeficijenta toplinske provodljivosti (W/mK).</t>
  </si>
  <si>
    <t>Toplinska i zvučna izolacija izvodi se pločama izolacijskog materijala, sve kako je opisano u općim uvjetima i opisima pojedinih stavki ovog troškovnika.</t>
  </si>
  <si>
    <t>Kod izrade toplinske i zvučne  izolacije treba se u potpunosti pridržavati uputstva proizvođača materijala, kako u pogledu pripreme podloga tako i svih faza rada, zaštite izvedene izolacije te uvjeta rada (atmosferske prilike, temperatura i sl). Podloge za izolaciju potrebno je pripremiti sukladno upustvima proizvođača i pravila struke. Izvođač izolaterskih radova dužan je prije polaganja toplinske i zvučne izolacije, provjeriti ispravnost i kvalitetu podloge, te zatražiti popravak iste ako je to potrebno.</t>
  </si>
  <si>
    <t>Primjena toplinske zaštite od termostabilnih i vodoodbojnih termoizolacijskih materijala, te primjena zvučne zaštite akustičkim oblogama, panelima i izolacijskim pločama; moguća je samo uz prilaganje važećih atesta ili odgovarajućeg dokaza o kvaliteti, a sve u skladu sa važećim zakonima, propisima te Izvedbenim projektom.</t>
  </si>
  <si>
    <t>ZAŠTITNE I RAZDJELNE FOLIJE I MEMBRANE</t>
  </si>
  <si>
    <t>Ovi radovi obuhvaćaju postav zaštitnih te razdjelnih folija i membrana unutar horizontalnih, vertikalnih i kosih dijelova konstrukcije.</t>
  </si>
  <si>
    <t>Pod navedenim se smatra dobava i ugradnja PE folije u sklopu međukatnih konstrukacija, parne brana u sklopu konstrukcija krovova, geotekstila u sklopu međukatnih i podnih konstrukcija, te polietilenske čepićaste trake u sklopu konstrukcije zidova,  a sve kako je opisano u općim uvjetima i opisima pojedinih stavki ovog troškovnika.</t>
  </si>
  <si>
    <t>Primjena zaštite od mehaničkog oštećenja hidroizolacije čepićastom folijom, te izvedba paronepropusnih membrana moguća je samo uz prilaganje važećih atesta ili odgovarajućeg dokaza o kvaliteti, a sve u skladu sa važećim zakonima, propisima, normama, te Izvedbenim projektom.</t>
  </si>
  <si>
    <t>GIPSKARTONSKI RADOVI</t>
  </si>
  <si>
    <t>Gipskartonskim radovima obuhvaćena je izrada: pregradnih, obložnih te instalacijskih zidova i maski za instalacije.</t>
  </si>
  <si>
    <t>Svi elementi potkonstrukcije, obloga, izolacija kao i zidovi u cjelini trebaju odgovarati traženim karakteristikama i važećim propisima. Radovi se izvode po proceduri propisane od proizvođača materijala.</t>
  </si>
  <si>
    <t>Potkonstrukcija se izvodi od pocinčanih čeličnih UW i CW profila različitih visina profila , a minimalne debljine stjenke od 0.6 mm sa štancanim otvorima za vodovodne ili električne instalacije.
UW profili učvršćuju se u pod i strop ,a nosivi CW profili u UW i zidove u skladu sa važećim zakonskim propisima.
Pregrade se upinju u nosivu podnu i stropnu konstrukciju tako da presjecaju slojeve poda.</t>
  </si>
  <si>
    <t>Razmak i odabir podkonstrukcije ovisi o traženim karakteristikama zida te o visini prostorije.</t>
  </si>
  <si>
    <t>Preporuča se postavljanje potkonstrukcije na sve horizontalne spojeve ploča.</t>
  </si>
  <si>
    <t>Obloga se izvodi uglavnom od gipskartonskih impregniranih ploča debljine 12.5 mm u jednom ili više slojeva. Obloga se postavlja 1 cm od poda i zaštićuje od tehnološke vlage. Fiksiraju se na pocinčanu potkonstrukciju odgovarajućim samoreznim vijcima prema uputama proizvođača.</t>
  </si>
  <si>
    <t>Kod izvedbe konstrukcije od GK ploča potrebno se držati svih uputa proizvođača, naročito glede uskladištenja ploča i uvjeta temperature i vlažnosti zraka prostora u kojima će se izvoditi spušteni strop ili pregrada(temperatura od 11do 35°C i relativna vlažnost od 70%).</t>
  </si>
  <si>
    <t>Sve priključne površine na zidovima, na stropu ili na podu izvode se s brtvenim trakama. U kontaktu između dviju nosivih metalnih potkonstrukcija postavlja se PE traka.</t>
  </si>
  <si>
    <t>Kao izolacijski sloj predviđena je meka mineralna vuna koja se postavlja po čitavoj površini tako da se onemogući njeno pomicanje.</t>
  </si>
  <si>
    <t xml:space="preserve">Odbitak otvora:Izrada slijepog otvora za dovratnik ili druge prodore površine do 2,5 m² svijetlog otvora posebno se ne zaračunava. </t>
  </si>
  <si>
    <t>Spojevi ploča se bandažiraju i obrađuju specijalnim zapunjačem prema preporuci proizvođača.</t>
  </si>
  <si>
    <t>Spoj sa zidom izvesti UD profilima. Učvršćenje izvesti pogodnim sredstvima ovisno o materijalu zida. Bridove učvrstiti tipskim metalnim "L" profilima. Nakon obrade spojeva i prekrivanja spojnih sredstava potrebno je površinu zida obraditi tako da bude prikladna za nanošenje impregnacijskih sredstava prije bojanja.</t>
  </si>
  <si>
    <t>Konstrukcija je ojačana sa Fe profilama, koji se postavljaju u slučaju predviđenih niša za ormare, kao dodatno horizontalno učvršćenje obloge u dvovisinskim prostorijama i uz ulazna vrata.</t>
  </si>
  <si>
    <t>Pocinčani Fe profili 70x30 mm fiksiraju se na betonske i porobetonske zidove odgovarajućim vijcima.</t>
  </si>
  <si>
    <r>
      <rPr>
        <b/>
        <sz val="8"/>
        <rFont val="Arial"/>
        <family val="2"/>
        <charset val="238"/>
      </rPr>
      <t>SPUŠTENI STROPOVI</t>
    </r>
    <r>
      <rPr>
        <sz val="8"/>
        <rFont val="Arial"/>
        <family val="2"/>
        <charset val="238"/>
      </rPr>
      <t xml:space="preserve">
Izvođač je dužan izraditi shemu polaganja spuštenog stropa sa ucrtanom potkonstrucijom, rasterima, pločama. Shema polaganja mora uključivati sve instalacije koje se ugrađuju u strop (rasvjeta, ventilacija i sl.) te način njihovog uklapanja u raster potkonstrukcije spuštenog stropa i izvedbu potrebnih ojačanja. Izvođač je dužan osigurati transport i ugradnju elemenata bez oštećenja.</t>
    </r>
  </si>
  <si>
    <t>Dilatacije objekta prenijeti na konstrukciju spuštenog stropa. Kod duljina većih od 10 m ili kod naglih smanjenja presjeka stropnih površina potrebno je izraditi dilatacijski spoj. Učvršćenje i ovješenje spuštenog stropa izvesti prema detaljima sukladno tehničkim listovima proizvođača spuštenog stropa. Kod zahtijeva vatrozaštite obvezno upotrijebiti protupožarne ploče i obratiti pozornost na razmak ovjesa i profila u potkonstrukciji.</t>
  </si>
  <si>
    <t>Fugiranje spojeva između ploča i sredstava za pričvršćivanje izvodi se posebnim elastičnim kitovima u skladu s standardom, odnosno smjernicama proizvođača. Za nastale nekontrolirane raspukline unutar gips kartonskih sistema odgovoran je izvođač bandaža, a za neravnu površinu (vidljiv spoj gips kartonskih ploča) izvođač soboslikarskih radova. Međusobno se bandažiraju samo istovrsni materijali. Bandažiranje između raznovrsnih materijala nije dopušteno. Spojevi dvaju raznovrsnih materijala (npr. beton ili žbuka-GK ploča) izvode se tzv. kontroliranom fugom.</t>
  </si>
  <si>
    <t>Kod spojeva protupožarnih zidova s okolnim građevnim dijelovima (strop, pod i zidovi) potrebno je osigurati otpornost na požar nosivih i potpornih dijelova iste razine kao i pregradni zid, protupožarnim brtvljenjem što je uključeno u jediničnu cijenu.</t>
  </si>
  <si>
    <t>FASADERSKI RADOVI</t>
  </si>
  <si>
    <t>Materijal mora odgovarati važećim zakonskim i tehničkim propisima, a oni koji nisu obuhvaćeni moraju biti atestirani od strane ovlaštene organizacije.</t>
  </si>
  <si>
    <t>Kod izrade bilo kojeg sustava fasade potrebno je koristiti sistemske komponente i sistemska rješenja prema uputama proizvođača. Izvođač je dužan u jediničnu cijenu uključiti sve potrebne profile za kvalitetno izvođenje radova na fasadi (okapni i kutni profil, završetak podnožja fasade i sl.).</t>
  </si>
  <si>
    <t xml:space="preserve">Fasaderski radovi ne smiju se izvoditi  po lošem vremenu koje bi moglo utjecati na kvalitetu radova. </t>
  </si>
  <si>
    <t>Fasaderski radovi moraju biti stručno dobro izvedeni. Na dovršenoj fasadi ne smiju se primjećivati tragovi četke, kista ili valjka. Sloj boja mora biti ujednačene jakosti i bez mrlja.</t>
  </si>
  <si>
    <t>Materijali se mogu ugrađivati samo na onim površinama za koje su prema svojim fizikalno-kemijskim i mehaničkim karakteristikama i namjenjeni.</t>
  </si>
  <si>
    <t>Povezani sustavi za vanjsku toplinsku izolaciju (ETICS) na osnovi ekspandiranog/ekstrudiranog polistirena i na osnovi mineralne ili kamene vune smiju se ugraditi ako, ovisno o vrsti materijala, njihovoj namjeni i uvjetima kojima će biti izloženi u ugrađenom stanju, ispunjavaju zahtjeve iz važećih zakonskim propisa te dodatne zahtjeve koji se određuju projektom.</t>
  </si>
  <si>
    <t>Fasadna skela mora biti u svemu izvedena, osigurana i označena u skladu sa važećim propisima, statičkim proračunom i projektom skele.</t>
  </si>
  <si>
    <t>KERAMIČARSKI RADOVI</t>
  </si>
  <si>
    <t>Podne keramičke pločice  polažu se u ljepilu sa reškom širine 3 mm, zapunjena i obrađena masom za fugiranje u boji po izboru nadzora/investitora. Obrada reški ulazi u jediničnu cijenu izvedbe opločenja.</t>
  </si>
  <si>
    <t>Zidne keramičke pločice  polažu se u ljepilu sa reškama širine 2 mm. Opločenje se  izvodi sistemom reška na rešku. Dubina reške 5 mm. Tako pripremljene reške zapunjavaju se masom za fugiranje u boji po izboru nadzora/investitora.</t>
  </si>
  <si>
    <t>Shema slaganja, vrsta i boja pločica u dogovoru sa nadzorom/investitorom.</t>
  </si>
  <si>
    <r>
      <t>Jedinična cijena obuhvaća dobavu i ugradbu pločica sa veznim materijalom, izvedbom radnih reški i obradu reški masom za popunjavanje. Obračun po m</t>
    </r>
    <r>
      <rPr>
        <vertAlign val="superscript"/>
        <sz val="8"/>
        <rFont val="Arial"/>
        <family val="2"/>
        <charset val="238"/>
      </rPr>
      <t>2</t>
    </r>
    <r>
      <rPr>
        <sz val="8"/>
        <rFont val="Arial"/>
        <family val="2"/>
        <charset val="238"/>
      </rPr>
      <t xml:space="preserve"> izvedene obloge poda i m' sokla.</t>
    </r>
  </si>
  <si>
    <t>Pukotine u ravnini do 0,5 mm moraju se moći premostiti. Jednake vrijednosti važe kod korištenja brtvenih mortova u postupku tankog uležištenja. Završeci i kutevi moraju se zatvoriti brtvenom trakom i prekriti sredstvom za brtvljenje. Za uljeve u podu treba koristiti sistemu odgovarajuće brtvene manžete.</t>
  </si>
  <si>
    <t>Spojevi površina zida i poda, predmeta (kade za kupanje i sl.) kao i vratnih pragova na površine s pločicama, treba izvesti s reškama vodopostojano i elastično, ukoliko nije drugačije raspisano. Ukoliko kade ili tuš-kade stoje na plivajućem estrihu, trebaju prije izvođenja popločenja uzidati ili obložiti, treba paziti na razdvajanje od flankirajućih zidova (10 mm trake od pjenaste plastike). Elastično reškanje treba izvesti nadalje kod površina s više od 4 m duljine, uskačućih kuteva kao na linijama dodira različitih podloga (npr. beton i ziđe). Rubovi reški moraju se najprije premazati primerom za prijanjanje. Rubove treba obljepiti. Reške moraju biti bez ostataka žbuke i prolaziti do podloge. Materijal reški mora biti usklađen s pločicama i podlogom.</t>
  </si>
  <si>
    <t>Na svim vidljivim rubovima treba ugraditi kuteve za pločice, ukoliko se ne stavljaju pločice s rubnom glazurom. Kod izvođenja zidnih obloga treba paziti na rezanje pločica s obzirom na položaj sanitarnih uređaja, pričvršćenja, armatura, prekidača, utičnica i sl. Odgovarajuće podatke treba dogovoriti s vodstvom gradnje u ovisnosti o rasterskoj mjeri. Ako su utičnice ili kutije za instalacije smješteni nepričvršćeni ili su heftani, onda ih pri polaganju ploča treba konačno fiksirati. Ako nije drugačije raspisano, onda se pločice i ploče polažu u presjek reške i paralelno na zidove. Dosjedni dijelovi ne smiju biti manji od pola ploče.</t>
  </si>
  <si>
    <t>Za vrijeme izvođenja treba paziti da su otvori preljeva, cijevi i slično zatvoreni i da se predmeti uređenja moraju zaštititi od zaprljanja. Uljevi u podu dobivaju u području spajanja dodatno laki pad.</t>
  </si>
  <si>
    <t>Ako su na poleđini pločica užljebljene strukture, onda treba paziti na pravac polaganja. Materijal za reškanje mora biološki biti bez primisli. Reškanje smije uslijediti tek nakon vezivanja odnosno sušenja morta za polaganje a nikako prije nego prođu 24 sata.  Ako nije drugačije opisano, dopušteno je reškanje s gumenom lopaticom odnosno razvodnikom.</t>
  </si>
  <si>
    <t>Za vanjske obloge, vlažne prostorije i iznad podnog grijanja treba koristiti tvornički proizvedene i relativno elastične reške s mortom. Kod radova brušenja u suhom postupku treba koristiti usisivače. Ugrađen materijal mora odgovarati uzorku; izričita potvrda uzorka trebala bi se pribaviti od Investitora.</t>
  </si>
  <si>
    <t>LIČILAČKI RADOVI</t>
  </si>
  <si>
    <t>Izvođač je dužan izvesti uzorak prije izvođenja radova, od materijala od kojega će se radovi izvoditi, i tek po dobivanju suglasnosti od strane nadzora na predočeni uzorak, izvođač može pristupiti bojanju i ličenju. Rad mora biti kvalitetno izveden. Na obojenim površinama ne smije biti mrlja, sjaj mora biti jednoličan i čist, a boja stalan, te se ne smije ljuštiti ni napuhivati.</t>
  </si>
  <si>
    <t>Podloga mora biti suha, čvrsta i čista (bez masnih mrlja i druge prljavštine, bez slabo vezanih dijelova, praha te drugih nečistoća) nosiva, suha, nesmrznuta, te prije prvog bojanja impregnirana impregnacijom. Nanosi se četkom, valjkom ili prskanjem u dva ili tri sloja, ovisno o boji i pokrivanju. Prije dodavanja vode boju treba dobro promiješati. Po prekidu rada ambalažu s bojom dobro zatvoriti, a nakon ličenja pribor oprati vodom.</t>
  </si>
  <si>
    <t>Tijekom izvođenja ličilačkih radova treba obratiti pažnju na atmosferske prilike. Vanjski radovi se ne smiju izvoditi u slučaju oborina, magle, zraka prezasićenog vlagom, te jakog vjetra i temperature ispod +50°C.
Premazi i obojenja moraju biti postojani na svjetlo i otporni na pranje vodom, a na vanjskim plohama otporni na atmosferilije. Svi soboslikarski radovi moraju se izvesti prema odabranim uzorcima.</t>
  </si>
  <si>
    <t>Izvođač je dužan prije početka rada pregledati podloge i ustanoviti da li su sposobne za predviđenu obradu. Ako na podlozi postoje bilo kakvi nedostaci koji se mogu odraziti na kvalitetu radova, izvođač je dužan na to upozoriti naručitelja radova jer se naknadno pozivanje na lošu podlogu neće uvažiti.</t>
  </si>
  <si>
    <t>Izvođač može započeti radove tek kada su iz prostorije odstranjeni svi otpatci i dr. što bi moglo smetati pri izvedbi. Za sve vrste soboslikarsko-ličilačkih radova podloge moraju biti čiste od prašine i druge prljavštine kao što su smole, ulja, masti, čađa, bitumen, cement, mort i slično.</t>
  </si>
  <si>
    <t>Unutrašnji zidovi prostorija prvo se izravnaju, gletaju specijalnim poistavama koje moraju dobro prijanjati na podlogu i nakon sušenja tvoriti vrlo čvrstu podlogu za bojanje disperzivnim bojama.
Vanjski ličilački radovi ne smiju se izvoditi po lošem vremenu, koje bi moglo štetiti kvaliteti radova (kao npr. hladnoća, oborine, magla, jak vjetar i sl.).</t>
  </si>
  <si>
    <t>LIMARSKI RADOVI</t>
  </si>
  <si>
    <t>Svi limarski radovi moraju se izvesti prema važećim propisima i pravilima struke.
Limarski radovi obuhvaćaju sve vrste pokrivanja i opšivanja limom, kao i izradu i montažu žljebova, vertikalnih odvodnih cijevi i ventilacijskih cijevi.</t>
  </si>
  <si>
    <t>Izvođač je dužan prije početka radova provjeriti sve građevinske elemente na koje ili za koje se pričvršćuje limarija i pismeno dostaviti naručitelju svoje primjedbe u vezi eventualnih nedostataka. Dijelovi različitog materijala ne smiju se dodirivati jer bi uslijed toga moglo doći do korozije.</t>
  </si>
  <si>
    <t>Limarija mora biti odvojena od površine betona i žbuke bitumenskom ljepenkom ili polietilenskom folijom, što je uključeno u jediničnoj cijeni, ako nije drugačije označeno troškovnikom. Sav spojni materijal (čavli, zakovice) mora biti iz istog materijala kao i lim. Željezni dijelovi koji dolaze u neposredan dodir sa površinom od cinčanog bakra ili cinčanog lima, moraju biti cinčani. Svi dijelovi limenih elemenata kod kojih postoji zahtjev vodonepropusnosti moraju biti zabrtvljeni i pričvršćeni na propisan način. Sastav i učvršćenja moraju biti tako izvedeni da elementi pri temperaturnim promjenama mogu nesmetano dilatirati, a da pri tom ostanu nepropusni.</t>
  </si>
  <si>
    <t>Za sva rezanja na gradilištu, treba upotrebljavati alate koje propisuje proizvođač, odnosno dodatno antikorozivno zaštiti elemente na mjestu eventualnog oštećenja. Sve spojeve izvoditi standardnim preklopima ili po zahtjevu lemiti. U jediničnu cijenu uključiti sav rad i materijal oko prodora</t>
  </si>
  <si>
    <t>Sve podloge preko kojih se postavlja lim moraju biti ravne i pripremljene za rad. Kod podloga od betona ili maltera moraju biti postavljene drvene paknice na određenom razmaku.</t>
  </si>
  <si>
    <t>Za učvršćivanje (kuke, zakovice, jahači, čavli, vijci i sl.) treba primjeniti:
- za čelični lim - čelična spojna sredstva,
- za pocinčani lim i olovni lim - dobro pocinčana spojna sredstva,
- za bakreni lim - bakrena spojna sredstva,
- za aluminijski lim - aluminijska spojna sredstva.
Učvršćenja moraju biti tako izvedeni da se elementi pri toplinskim promjenama mogu nesmetano pomicati, a da pri tom ostanu nepropusni. Moraju se osigurati od oštećenja koje može izazvati vjetar i sl. ispod lima koji se postavlja na beton, drvo ili žbuku postaviti sloj bitumenske ljepenke, čija su dobava i postava uključene u jediničnu cijenu.</t>
  </si>
  <si>
    <t>Izvođač  je  dužan  prije  početka  radova  provjeriti  sve  građevinske  elemente  na  koje, ili  za  koje  se pričvršćuje limarija  i  pismeno  dostavi  naručitelju  svoje  primjedbe  u  vezi  eventualnih  nedostataka  posebno  u  slučaju: neodgovarajućeg  izbora  projektiranog  materijala  i  loše  riješenog  načina  vezivanja  limarije  za  građevinske  radove.</t>
  </si>
  <si>
    <t>BRAVARSKI RADOVI</t>
  </si>
  <si>
    <t>Svi radovi moraju biti izrađeni u skladu sa zahtjevima važećih zakonskih propisa navedenih u tekstu na početku ovih općih uvjeta. Također, svi bravarski radovi moraju se izvesti prema potvrđenim radioničkim nacrtima, opisu troškovnika i uputama nadzornog inženjera.</t>
  </si>
  <si>
    <t>Izvođač je dužan uzeti na gradilištu sve mjere otvora u koje se treba ugraditi bravarija te nakon toga pristupiti izradi iste. Također, prije početka izrade obavezno se moraju uskladiti mjere i količine na objektu s onima u projektima te izraditi radioničke nacrte koje mora ovjeriti nadzorni inženjer.</t>
  </si>
  <si>
    <t>Izvođač radova dužan je dobaviti i montirati te u cijenu ukalkulirati sav potreban okov za besprijekornu upotrebu pojedinog bravarskog elementa bez obzira da li je u pojedinim stavkama sve iskazano.</t>
  </si>
  <si>
    <t>Antikorozivna zaštita čeličnih dijelova mora biti u skladu sa važećim propisima. Kompletna površinska obrada svih materijala mora biti u skladu sa važećim propisima i uputama proizvođača.</t>
  </si>
  <si>
    <t>Izvođač je obavezan sukladno općim uvjetima navedenim u dokumentaciji, dostaviti radioničke nacrte i detalje usklađene s ostalim građevinskim, obrtničkim i instalaterskim radovima.
Svi definitivno izrađeni radionički nacrti i detalji, predočeni uzorci okova odnosno predočeni prospekti tipiziranih elemenata moraju biti potpisani od strane stručnog nadzora.</t>
  </si>
  <si>
    <t xml:space="preserve">Sav okov treba biti kvalitetne izvedbe i sa detaljima bravarije predočen nadzornom inženjeru na odobrenje. Bez pismene suglasnosti nadzornog inženjera nije moguće započeti s proizvodnjom. </t>
  </si>
  <si>
    <t>Svi bravarski elementi ugrađuju se varenjem na prethodno ostavljena sidra odnosno pomoću vijaka ili posredstvom plastičnih ili metalnih čepova, što će u pojedinom detalju biti određeno.
Sve reške između metala i zida moraju biti brtvljene ili kitane silikonskim ili TIO kitom.
Prije izvedbe sve mjere kontrolirati u naravi na licu mjesta. Svi detalji potrebni za radionički nacrt dogovaraju se sa stručnim nadzorom. Radionički nacrt je obaveza i trošak izvođača, a ugradnja slijedi nakon što glavni nadzor odobri radioničke nacrte i uzorke materijala.</t>
  </si>
  <si>
    <t xml:space="preserve">Vanjska bravarija izvodi se sa prekinutim toplinskim mostom, a unutarnja bez prekinutog toplinskog mosta.
</t>
  </si>
  <si>
    <t>PROZORI I VRATA</t>
  </si>
  <si>
    <t>RAL ugradnja
Prozori i vrata smiju se ugraditi u građevinu ako ispunjavaju zahtjeve propisane Tehničkim propisom za prozore i vrata i ako su za prozor odnosno vrata izdane izjave o sukladnosti u skladu s odredbama posebnog propisa.</t>
  </si>
  <si>
    <t>Dokumentacija s kojom se isporučuju prozori i/ili vrata mora sadržavati:
- podatke koji povezuju radnje i dokumentaciju o sukladnosti prozora odnosno vrata i izjave o sukladnosti iz
stavka 1. čl. 6 Tehničkog propisa za prozore i vrata odnosno potvrde o sukladnosti iz stavka 2. ovoga
članka,
- podatke u vezi s označavanjem prozora odnosno vrata, i
- druge podatke značajne za rukovanje, prijevoz, pretovar, skladištenje, ugradnju, uporabu i održavanje
prozora i/ili vrata te za njihov utjecaj na bitna svojstva i trajnost građevine.</t>
  </si>
  <si>
    <t>Veličina ugrađenog otvora treba biti za 2 cm manja od širine i visine zidarskog otvora (primjer za prozor 1,5m x 1,5m).</t>
  </si>
  <si>
    <t>Prozor treba biti točno centriran u zidarski otvor (sa zračnim razmacima od 1 cm sa svake strane), zračni razmaci od 1 cm su bitni zato da bi ih mogli kvalitetno ispuniti pjenom i time omogućiti kvalitetnu zvučnu i toplinsku izolaciju jer montažom ne smijemo srušiti izolacijske vrjednosti samog prozora.</t>
  </si>
  <si>
    <t>Međuprostor između građevinskog otvora i veličine prozora, kao i materijal koji se koristi za učvršćivanje prozora mora omogućiti prozoru da se uslijed utjecaja temperature nesmetano širi odnosno skuplja.</t>
  </si>
  <si>
    <t>Drugi zahtjevi su montažni zahtjevi koji onemogućavaju prodor prašine, vlage ili vode između prozora i zidarskog otvora, ti zahtjevi se osiguravaju zapunjavanjem proreza silikonskim kitovima visoke kvalitete, postojanosti i opstojnosti kod različitih temperatura, jer moraju omogućiti sigurno brtvljenje i dovoljno rastezanje kako ne bi puknuli kod toplinskih rastezanja prozora.</t>
  </si>
  <si>
    <t>Prozore i vrata je potrebno prilikom ugradnje kontinuirano zabrtviti brtvenom pjenom po cijelom obodu.</t>
  </si>
  <si>
    <t>Izvođač je dužan izraditi izvedbene sheme stolarije i dostaviti ih nadzoru/investitoru ovoga projekta na odobrenje. Pozicije stolarije, točnu veličinu otvora i broj komada provjeriti na građevini. Dimenzije stolarije definirane u shemama stolarije mogu odstupati do 5% u odnosu na stvarno stanje. Ta eventualna odstupanja je potrebno uračunati u cijenu stavke.</t>
  </si>
  <si>
    <t xml:space="preserve">NAPOMENA: VRIJEDI ZA SVE STOLARSKE STAVKE Prije izvedbe sve mjere kontrolirati u naravi na licu mjesta. </t>
  </si>
  <si>
    <t>JEDINIČNA CIJENA UKLJUČUJE:- uzimanje mjera na gradilištu- tehnološku razradu svih detalja- izradu radioničkih nacrta- sav spojni materijal- ostakljenje- sav okov- zaštitne premaze- postavu i skidanje radne skele- sve posredne i neposredne troškove za rad, materijal, alat i građevinske strojeve- sve transporte- čišćenje tokom rada s odvozom i zbrinjavanjem otpada- završno čišćenje prije primopredaje radova- nadoknadu eventualne štete nastale iz nepažnje na svojim ili tuđim radovima.</t>
  </si>
  <si>
    <t>PODOPOLAGAČKI RADOVI</t>
  </si>
  <si>
    <t>Izvođač radova dužan je prije početka radova kontrolirati vlažnost podloge za postavu svih podnih obloga i iste postavljati na podlogu odgovarajuće vlažnosti za pojedini materijal podne obloge.
Izvođač treba prije polaganja ispitati horizontalnost i ispravnost izvedene podloge. Ukoliko je podloga neispravna ima se izvesti nova, odnosno sanirati postojeća, sve u dogovoru sa nadzornim inženjerom.</t>
  </si>
  <si>
    <t>Priprema podloge kod svih podopolagačkih radova:Podlogu pripremiti kroz odgovarajuće mjere kao npr. kroz sačmarenje ili brušenje dijamantnim alatima, rezanja diletacija i pukotina (dodatno otvoriti i poprečno zasjeći svakih 20 – 30 cm te ubaciti valovite spojnice koje se zatim se saniraju/zatvaraju punilima sukladnim završnom sloju), zatim impregnacija, na svim površinama prema zahtjevima tih površina (prostorije veće od 25m2, dugački hodnici, sudari dviju prostorija, karakteristični detalji) kako bi podna obloga bila izvedena kvalitetno, trajno i bez pojave pukotina. Izvedbu nivelirajućeg sloja u slučaju odstupanja u ravnosti izvan tolerancija potrebno je izvesti uz odobrenje nadzornog inženjera. Priprema podloge je uključena u jedinične cijene.</t>
  </si>
  <si>
    <t>Materijal za izradu obloga poda mora biti kvalitetan i odgovarati projektiranim svojstvima, tj. mora zadovoljavati uvjete požarnih otpornosti, imati visoku otpornost na mehanička oštećenja, mora biti jednostavan za održavanje, antistatičan, mora upijati zvuk i imati dobar koeficijent provodljivosti topline te biti protuklizan.Materijal za izvedbu sokla mora biti isti kao i materijal za izvedbu podne površine, osim ako troškovničkom stavkom nije definirano drugačije.Sav materijal potreban za izvođenje radova na jednom objektu mora biti iz iste serije proizvodnje kako se ne bi dogodila odstupanja u dimenzijama, nijansi boje ili ostalim svojstvima.
Svaki proizvod koji služi za oblaganje podova mora imati izjavu o svojstvima za navedene karakteristike.
Ljepila moraju biti takva da se njima postiže čvrsta i trajna veza. Ne smiju štetno utjecati na podlogu, oblogu ni zdravlje ljudi koji s njima rade. Izvođač je dužan za ljepilo priložiti izjavu o svojstvima nadzornom inženjeru kojom se potvrđuje da je ljepilo pogodno i isprobano za određenu vrstu obloge.</t>
  </si>
  <si>
    <t xml:space="preserve">Masa za izravnavanje neravnina podloge ili za dobivanje neutralnog međusloja, u slučaju da se ljepilo ne podnosi sa podlogom, mora se čvrsto i trajno vezati za podlogu i mora biti prionjiva za ljepila. Masa ne smije štetno utjecati na podlogu, ljepilo i podnu oblogu.
</t>
  </si>
  <si>
    <t>Podloga treba postići svoju izjednačujuću vlažnost i za vrijeme korištenja mora biti zaštićena od utjecaja vlage.
Prije izrade i narudžbe materijala za sve ispod navedene podne obloge nadzoru se na ovjeru dostavljaju uzorci boja svih podova na potvrdu.</t>
  </si>
  <si>
    <t>ČELIČNA KONSTRUKCIJA</t>
  </si>
  <si>
    <t>Elemente konstrukcije treba izvoditi u svemu prema specifikacijama, crtežima i uputama iz glavnog i izvedbenog građevinskog projekta konstrukcije.</t>
  </si>
  <si>
    <t>Izvođač je dužan izraditi radioničke nacrte svih čeličnih konstrukcjia prema stvarnoj izmjeri na licu mjesta, te istu dokumentaciju dostaviti na suglasnost nadzoru/investitoru. Dokumentacija mora sadržavati detaljnu razradu načina pričvršćenja čeličnih elementa naokolne nosive konstruktivne elemente, te međusobno spajanje elemenata. Dokumentacija mora sadržavati iskaz svih pričvrsnih sredstava  sa proračunom i dokazom nosivosti istih izrađenim od strane ovlaštene osobe.</t>
  </si>
  <si>
    <t>Prije početka zavarivanja izvođač je dužan pregledati sve površine predviđene za zavarivanje i osigurati da iste budu metalno čiste, bez prljavštine, hrđe ili masnoće.</t>
  </si>
  <si>
    <t>Izmjene bilo kojih elemenata konstrukcije ili detalja u odnosu na one koji su zadani projektom konstrukcije u načelu su dozvoljene ukoliko za njih izvođač dobije pismeno odobrenje od projektanta konstrukcije i glavnog projektanta i ukoliko ih u potpunosti statički dokaže.</t>
  </si>
  <si>
    <t>Tijekom radioničke izrade i tijekom montaže konstrukcije, izvođač je dužan voditi zakonom propisane dnevnike. Dužnost je nadzornog inženjera konstrolirati usklađenost s dokumentacijom i važećim tehničkim propisima svih faza izvedbe i montaže konstrukcije, ovjeravati navedene ateste materijala i zavarivača, izvođačeve dokumentacije i zapisnike o preuzimanju elemenata konstrukcije u radionici prije isporuke montažerima.</t>
  </si>
  <si>
    <t>Prije isporuke izvođač je dužan ispitati mogućnost transporta s obzirom na gabarite sklopova u transportu i uvjete na prometnicama te osigurati mjere osiguranja stabilnosti konstrukcije tijekom transporta.</t>
  </si>
  <si>
    <t>Dokazivanje uporabljivosti predgotovljenog elementa izrađenog prema projektu čelične konstrukcije provodi se prema projektu čelične konstrukcije te odredbama Tehničkog propisa za čelične konstrukcije, i uključuje zahtjeve za:
- izvođačevom kontrolom izrade i ispitivanja tipa predgotovljenog elementa, te
- nadzorom proizvodnog pogona i nadzorom izvođačeve kontrole izrade predgotovljenog elementa,
  na način primjeren postizanju tehničkih svojstava čelične konstrukcije u skladu s TPČK.</t>
  </si>
  <si>
    <t>VODOOPSKRBA I ODVODNJA</t>
  </si>
  <si>
    <t>Svi radovi i dobava materijala moraju se izvesti prema općim uvjetima, tehničkom opisu i opisu radova i materijala u troškovniku, nacrtima, te postojećim propisima i pravilima za izvođenje uređaja instalacija vodovoda i kanalizacije. Jedinične cijene pojedinih stavki troškovnika moraju sadržavati svu odštetu i pripomoć za obavljeni rad, osnovni i pomoćni materijal, tj. dobavu i ugradnju, uključivo horizontalni i vertikalni prijenos u zgradi, te pomoćne skele i zaštitu, tako da se na pogođenu stavku troškovnika ne može tražiti nikakva dodatna odšteta osim pogođene cijene. U jediničnim cijenama moraju biti sadržani svi sporedni radovi, koji se posebno ne "zaračunavaju:" a) izmjere ugrađenog materijala poterbne za konačni obračun (građevinska knjiga, obračunski nacrti, geodetske skice, poterbne sheme i sl.) b) sav potreban alat i zaštitne naprave, pod kojima se podrazumjeva postavljanje skele, zaštitne ograde i sl. c) troškovi ispitivanja materijala, ali samo u slučaju ako je ovim ispitivanjem dokazano da izvođač nije upotrijebio odgovarajući materijal d) odstrarnjivanje svih otpadaka i smeća od instalacija vodovoda i kanalizacije s gradilišta e) prijedlozi eventualno potrebnih uzoraka, naročito sanitarnih uređaja i pribora te vodovodnih i kanalizacijskih cijevi na uvid investitoru-nadzoru f) popravak šteta počinjenih nepažnjom na vlastitim i tuđim radovima g) pripomoć kod ugradnje vodovodnih i kanalizacijskih cijevi i fazonskih komada, uključivo sva poterbna štemanja šliceva, prodora, pripasavanja i sl. zajedno s fazonskim komadima. h) ispumpavanje vode iz rovova kod montaže kanalizacijksih cijevi (oborine i sl.) uz obaveznu "fotodokumentaciju."</t>
  </si>
  <si>
    <t>Izvođač se mora brinuti da se sav rad, cjevovodi, a naročito svi sanitarni uređaji, ugrađeni predmeti te hidranti zaštite od oštećenja.</t>
  </si>
  <si>
    <t>Različite vrste materijala koje se uslijed elektrolitskih pojava međusobno zavaruju ne smiju se direktno dodirivati, već se za spoj moraju upotrijebiti međukomadi sa neutralnim djelovanjem.</t>
  </si>
  <si>
    <t>Sva učvršćenja-zavješenja i međusobna spajanja cjevovoda, izolacija i sl. moraju biti kvalitetno izvedeni. Cijevi natlačene vodom unutar vodovodne mreže u prostorijama mogućeg smrzavanja, potrebno je odgovarajuće izolirati i po potrebi grijati elektro grijačima do faze primopredaje radova.</t>
  </si>
  <si>
    <t>Zatvaranju rovova usjeka i izradi izolacije pristupiti nakon uspješno provedene tlačne probe.</t>
  </si>
  <si>
    <t>Skreće se pažnja izvođaču radova da za vrijeme realizacije objekta ne puštaju otpadne vode od pranja u kanalizaciju (kao što su npr. pranje četki, cem. mlijeko boje i sl.) jer će troškove sanacije i popravak snositi sam. Svi odvodi za vrijeme radova na kanalizaciji moraju biti začepljeni, kako ne bi došlo do nekontroliranog ulaska smeća ili otpada u cijevi, s posljedicama kasnijeg začepljenja.</t>
  </si>
  <si>
    <t>Izvođač radova prije izrade ponude treba dobro pregledati natječajnu dokumentaciju, upoznati se sa postojećim stanjem na terenu, te eventualno zatražiti sva poterbna objašnjenja od investitora, kako bi ponuda bila realna. U tom smislu ponudbene stavke iz ovog troškovnika moraju sadržavati sve dobave materijala sa točno određenim tipovima i vrstom opreme, cijevi, izolacijom cijevi, potrebnim atestima i sl., kao i sve potrebne transporte, prijenos po gradilištu, te ugradnju do finalnog proizvoda. Izvođač radova dužan je pridržavati se svih uvjeta ove natječajne dokumentacije, kao i važećih građevinskih propisa i normi pri izvođenju instalacija vodovoda i kanalizacije.</t>
  </si>
  <si>
    <t>Prije izvođenja vodomjernog okna, mikrolokaciju i dimenzije okna u konačnoj varijanti odrediti-utvrditi sa službenim predstavnikom javnog vodovoda na licu mjesta (na gradilištu), te upisati u građevinski dnevnik.</t>
  </si>
  <si>
    <t>Uz sve stavke iskopa i polaganja cjevovoda obavezna je geodetska kontrola, kao i geodetska kontrola mjesta priključenja na javnu infrastrukturu. Geodetsku izmjeru-kotrolu obavljati prije izvedbe temeljne kanalizacije, a eventualne korekcije provesti s nadzorom te upisati u građevinski dnevnik."</t>
  </si>
  <si>
    <t>Cijevi, spojevi cijevi i fitinga i izolacija cijevi moraju biti takve kvalitete da osiguraju besprijekorno funkcioniranje instalacija bez šumova, curenja i pucanja spojeva te smrzavanja i sl.</t>
  </si>
  <si>
    <t>Križanja cijevi vođenih kroz slojeve podova, potrebno je izvoditi odgovarajućim zaobilaznicama. Posebno je važno, da su sve instalacije vođene po šlicevima, vertikalnim šahtovima i podovima (iznad a.b. konstrukcije) katova, te ispod stropova, dobro pričvršćene i zaštićene od oštećenja za vrijeme građevinskih radova, te kvalitetno izolirane. Cijevi, spojevi i izolacija ne smiju biti izgažene ili oštećene prilikom izvedbe slojeva poda. Isto vrijedi za sanitarne predmete.</t>
  </si>
  <si>
    <t>Obveza izvođača je na propisan način zbrinuti višak materijala iz iskopa i građevinski otpad nastao uklanjanjem ili rušenjem sukladno važećim propisima i Zakonima, a ovi troškovi su uključeni u cijenu radova.</t>
  </si>
  <si>
    <t>ELEKTROTEHNIČKI TEHNIČKI UVJETI</t>
  </si>
  <si>
    <t>Sve radove potrebno je izvesti u potpunosti prema projektu, troškovniku, svim važećim tehničkim propisima, normama, uputama proizvođača opreme i pravilima struke. Dinamika izvođenja radova mora se prilagoditi roku za završetak radova.</t>
  </si>
  <si>
    <t>U jediničnim cijenama svih stavki troškovnika, prilikom izrade ponude moraju biti obuhvaćeni ukupni troškovi materijala, opreme i rada za potpuno dovršenje cjelokupnog posla uključujući: nabavu i transport na gradilište, spajanje i montažu opreme prema priloženoj tehničkoj dokumentaciji s ugradnjom kvalitetnog elektroinstalacijskog materijala pomoću kvalificirane i stručne radne snage u skladu s važećim tehničkim propisima i pravilima struke, sav spojni, montažni, pridržni i ostali materijal potreban za potpuno funkcioniranje, izradu prateće radioničke dokumentacije, građevinsku pripomoć u vidu izrade i zatvaranja šliceva za polaganje kabela, izrade niša s ugradnjom i obzidavanjem razvodnih ploča i svih ostalih građevinskih radova koji se odnose na elektroinstalaterske radove, izuzev ako je to izričito stavkom troškovnika traženo i nuđeno, puštanje sustava u rad, kao i ostali radovi koji nisu posebno iskazani specifikacijama, a potrebni su za potpunu i urednu izvedbu projektiranih instalacija, njihovu funkcionalnost, pogonsku gotovost i primopredaju korisniku (uputstva za rukovanje, izrada natpisnih pločica, pribavljanje potrebne dokumentacije za tehnički pregled i sl.), prateća čišćenja prostora tijekom izvođenja radova, svi potrebni prijenosi, utovari i istovari, uskladištenje i čuvanje, tvornička ispitivanja i atesti i sl..</t>
  </si>
  <si>
    <t>Svi radovi i oprema kroz jedinične cijene uključuju sav potreban rad na montaži i spajanju opreme, označavanje opreme, ispitivanje ormara…</t>
  </si>
  <si>
    <t>Svi radovi i oprema kroz jedinične cijene uključuju sav potreban instalacijski materijal i pribor (uvodnice, POK kanali, vijci, spojni vodovi, strujne sabirnice, stopice...) te ostali sitni potrošni materijal da se instalacija dovede do pune funkcionalnosti...</t>
  </si>
  <si>
    <t>Svi radovi i oprema kroz jedinične cijene uključuju nespecificirani sitni montažni i instalacijski materijal (vijci, tiplovi, gips, vezice, kabelske stezaljke, izolir traka…)</t>
  </si>
  <si>
    <t>Svi radovi i oprema kroz jedinične cijene uključuju sakupljanje šute i otpadnog materijala, te odvoz na odgovarajući deponij</t>
  </si>
  <si>
    <t>Svi radovi i oprema kroz jedinične cijene uključuju puštanje izvedene el. Instalacije u rad, podešavanje, označavanje</t>
  </si>
  <si>
    <t>Svi radovi i oprema kroz jedinične cijene uključuju ispitivanje izvedene el. Instalacije od strane strane ovlaštene tvrtke komplet sa izdavanjem mjernih protokola i uvjerenja o ispravnosti</t>
  </si>
  <si>
    <t>* Ispitivanje elektroinstalacije jake struje</t>
  </si>
  <si>
    <t>* Ispitivanje tipkala za isključenje u nuždi</t>
  </si>
  <si>
    <t>* Vizualni pregled i ispitivanje sustava zaštite od udara munje u građevinu</t>
  </si>
  <si>
    <t>* Ispitivanje elektroinstalacije slabe struje - telekomunikacijska instalacija</t>
  </si>
  <si>
    <t>* Ispitivanje elektroinstalacije slabe struje - antenska instalacija</t>
  </si>
  <si>
    <t>* Ispitivanje rasvjetljenosti prostorija prema radnim mjestima i namjeni prostorija</t>
  </si>
  <si>
    <t>* Ispitivanje panik rasvjete</t>
  </si>
  <si>
    <t>Svi radovi i oprema kroz jedinične cijene uključuju parametriranje, podešavanje, testiranje i puštanje u rad izvedenog sustava (od strane ovlaštenog servisera), te obuka korisnika za korištenje</t>
  </si>
  <si>
    <t>Svi radovi i oprema kroz jedinične cijene uključuju izrada i isporuku elektrotehničkog projekta izvedenog stanja u kojem se prikazuju sve promjene nad elektrotehničkim instalacijama</t>
  </si>
  <si>
    <t>Svi radovi moraju se izvoditi sa stručno osposobljenom radnom snagom za svaku vrstu radova.</t>
  </si>
  <si>
    <t>Svu štetu koju Izvođač nanese nemarom okolnim prostorima, zgradama, predmetima, infrastrukturi i okolišu, dužan je popraviti i dovesti u prvobitno stanje i to o svom trošku.</t>
  </si>
  <si>
    <t>Izvođači su dužni prije podnošenja ponude temeljito pregledati projektnu dokumentaciju i procijeniti sve činjenice koje utječu na cijenu, kvalitetu i rok završetka radova, budući se naknadni prigovori i zahtjevi za povećanje cijene radi nepoznavanja ili nedovoljnog poznavanja građevine i projektne dokumentacije neće razmatrati.</t>
  </si>
  <si>
    <t>U slučaju da opis pojedine stavke nije dovoljno jasan, mjerodavna je samo uputa i tumačenje investitora. O tome se izvođač treba informirati već prilikom sastavljanja jedinične cijene.</t>
  </si>
  <si>
    <t>Kod podžbuknog polaganja kabela stavkama je obuhvaćeno dubljenje žlijeba i otvora za razvodne kutije u zidu, zatvaranje otvora, proboj zidova i ostala građevinska pripomoć.</t>
  </si>
  <si>
    <t>Kod izvođenja el.instalacije u montažnim pregradnim zidovima i stropovima (gips, drvo,metal) instalaciju izvoditi obavezno u samogasivim savitljivim PVC instalacijskim cijevima, a koristiti posebne montažne i razvodne kutije za montažu u pregrade.</t>
  </si>
  <si>
    <t>Svim stavkama razvodnih ploča - razdjelnika obuhvaćena je izrada izvedbenih shema razdjelnika, dimenzionih shema i mjernih skica s rasporedom opreme u razdjelniku i na vratima, montaža razdjelnika na mjesto ugradnje, spajanje svih kabela na stezaljke u razdjelniku, označavanje svih kabela trajno čitljivim natpisnim pločicama, uvodnice za ulaz kabela, stezaljke, sabirnice, oznake, natpisne pločice, unutarnje ožičenje razdjelnika, označavanje svih elemenata prema jednopolnoj shemi izvedenog stanja, izrada i postavljanje u razdjelnik jednopolne sheme izvedenog stanja, izjava o sukladnosti i ispitni protokol u skladu s propisima, oznaka sukladnosti, oznaka sustava zaštite.</t>
  </si>
  <si>
    <t>Instalacijski materijal mora biti modularnog tipa. Tip instalacijskog materijala i boju ukrasnih okvira mora prije narudžbe definirati i potvrditi investitor.</t>
  </si>
  <si>
    <t>Obveza izvođača je izrada radioničke dokumentacije sa smještajem elemenata u instalacijske kutije.
U stavkama predviđenim za instalacijski materijal predviđene su instalacijske i razvodne kutije za zid i gips pregradne zidove, oznake žila, vodova i kabela, te ostali nespecifirani sitni instalacijski materijal.</t>
  </si>
  <si>
    <t>U istu kutiju ne smiju se postavljati elementi instalacija jake i slabe struje.</t>
  </si>
  <si>
    <t>NAPOMENA : Izvedbu elektroinstalacije obvezno uskladiti sa izvođenjem radova strojarskih instalacija.</t>
  </si>
  <si>
    <t>NAPOMENA : Izvedbu elektroinstalacije obvezno uskladiti sa izvedbom sustava tehničke zaštite, a radi usklađivanja s odabranom opremom čiji odabir direktno ili indirektno utječe na izvedbu elektroinstalacije.</t>
  </si>
  <si>
    <t>Kabeli položeni na nosačima kabela i u PVC instalacijskim cijevima unutar spuštenog stropa i u PVC instalacijskim cijevima unutar gips kartonskih pregradnih zidova. U cijenu kabela uključene sve potrebne PVC instalacijske cijevi.</t>
  </si>
  <si>
    <t>Jediničnim cijenama potrebno je obuhvatiti troškove prijevoza i uskladištenja specificirane opreme i materijala, od mjesta nabavke do gradilišta, dovoz i odvoz alata, sve prijenose po gradilištu, te odvoz preostalog materijala uključivo i čišćenje gradilišta i objekta, te odvoz građevinskog, metalnog i plastičnog otpada u najbliže reciklažno dvorište predviđeno za odlaganje građevinskog otpada.</t>
  </si>
  <si>
    <t>Jediničnim cijenama potrebno je obuhvatiti i montažu opreme do pune pogonske gotovosti ako to nije specificirano u posebnoj stavci troškovnika.</t>
  </si>
  <si>
    <t>Jediničnim cijenama potrebno je obuhvatiti najam dizalice za prenošenje teške opreme tijekom izvođenja radova, te najam radnih skela potrebnih za ugradnju opreme tijekom izvođenja radova.</t>
  </si>
  <si>
    <t>Jediničnim cijenama potrebno je obuhvatiti osiguranje i ocjenjivanje kakvoće, tj. svi troškovi prethodnih i tekućih ispitivanja kako osnovnih materijala, tako i poluproizvoda, te definitivno dovršenih radova u skladu s važećim tehničkim propisima, pravilnicima i standardima. Stavke troškovnika odnose se na definitivno dovršene radove, ispitane po kvaliteti i funkcionalnosti.</t>
  </si>
  <si>
    <t>Sav materijal i oprema, koju izvođač dobavlja i ugrađuje, mora imati pripadajuću dokumentaciju u skladu sa važećim zakonima i propisima iz područja gradnje. Prije dostave opreme i materijala na gradilište potrebno je dostaviti i pripadajuću izjavu o sukladnosti s važećim pravilnicima i zakonima.</t>
  </si>
  <si>
    <t>Izvođač je dužan jediničnim cijenama obuhvatiti odrađivanje ispitivanja funkcionalnosti rada sustava nakon puštanja u pogon sve opreme od strane izvođača instalacije sa završnim izvješćem ispitivanja kao i primopredaju instalacije investitoru te upoznavanje s radom opreme uključujući dostavljanje uputstava za uporabu te obuka za rad s opremom. Po odrađenom ispitivanju Naručitelju se dostavlja Izvještaj.</t>
  </si>
  <si>
    <t>STROJARSKI TEHNIČKI UVJETI</t>
  </si>
  <si>
    <t>U jediničnim cijenama svih navedenih stavki specifikacija, prilikom izrade ponude (nuđenje izvedbe instalacija) moraju biti sadržani i obuhvaćeni ukupni troškovi opreme i uređaja, ukupni troškovi materijala i rada za potpuno dovršenje cjelokupnog posla uključujući:
izradu potrebne prateće radioničke dokumentacije,‒ prateća ispitivanja (tlačne, funkcionalne probe i sl.) s izradom pismenog izvješća, ‒ puštanje u probni pogon,‒ podešavanje radnih parametara,‒ puštanje u funkcijski-trajni rad, ‒ izradu primopredajne dokumentacije,‒ izradu projekta izvedenog stanja, kao i ostale radove koji nisu posebno iskazani specifikacijama, a potrebni su za potpunu i urednu izvedbu projektiranih instalacija, njihovu funkcionalnost, pogonsku gotovost i primopredaju korisniku kao npr. uputstva za rukovanje i održavanje, izradu natpisnih pločica i oznaka, pribavljanje potrebne dokumentacije za uporabnu dozvolu i sl.</t>
  </si>
  <si>
    <t>Svi radovi i oprema kroz jedinične cijene uključuju privemenu regulaciju prometa tijekom izvođenja radova. U cijenu također uključiti izradu Elaborata regulacije prometa, ishođenje potrebnih suglasnosti i dozvola od nadležnih institucija. Stavkom obuhvatiti regulaciju prometa na kompletnom području odvijanja radova bez obzira na broj lokacija na kojima je potrebno izvoditi regulaciju prometa. U cijeni obuhvatiti nabavu, dopremu, postavljanje, održavanje, micanje te demontažu i uklanjanje , prometnih znakova, žutih rotacijskih svjetala i zaprečnih tabli te ostale potrebne opreme.</t>
  </si>
  <si>
    <t>Nacrti, tehnički opis i ovaj  troškovnik čine cijelinu projekta. Sve mjere i kote iz projekta provjeriti u naravi.
Izvođač je dužan proučiti sve gore navedene dijelove projekta, te u slučaju nejasnoća ili eventualnih neusklađenosti projekta i troškovnika tražiti objašnjenje od nadzora/investitora, odnosno iznijeti svoje primjedbe nadzoru/investitoru.
Nepoznavanje crtanog dijela projekta i tehničkog opisa neće se prihvatiti kao razlog za povišenje jediničnih cijena ili grešaka u izvedbi.</t>
  </si>
  <si>
    <t>Izvođač je obvezan sve radove po ovom Troškovniku i ugovornoj dokumentaciji izvesti stručno i kvalitetno, pridržavajući se svih dužnosti i obveza iz zakona, važećih norma, pravilnika i propisa, pravila zanata, tehničkoj dokumentaciji, uputa nadzora/investitora, te uvjeta Ugovora.</t>
  </si>
  <si>
    <t>Prateća čišćenja prostora tijekom izvedbe radova, kao i obuka osoblja korisnika u rukovanju instalacijom do konačne - službene primopredaje investitoru odnosno krajnjem korisniku, moraju biti uključena u ponudbenu cijenu.</t>
  </si>
  <si>
    <t>Za sve izvedene radove, ugrađene materijale i opremu, potrebno je u skladu s propisima pribaviti dokaze o kakvoći (atestna dokumentacija i sl.), koji se bez posebne naknade daju na uvid nadzornom inženjeru, a prilikom primopredaje građevine uručuju Naručitelju, odnosno krajnjem korisniku.</t>
  </si>
  <si>
    <t>U ponudbenim cijenama mora biti obuhvaćen sav rad, uporaba lakih pokretnih skela, sva potrebna podupiranja, sav unutrašnji transport te potrebna zaštita izvedenih radova.</t>
  </si>
  <si>
    <t>Sva protupožarna oprema treba posjedovati uvjerenja o ispravnosti i podobnosti izdana od ovlaštene osobe.
Pored materijala i sam rad mora biti kvalitetno izveden, a sve što bi se u toku rada i poslije pokazalo nekvalitetno izvođač je dužan u svom trošku ispraviti.</t>
  </si>
  <si>
    <t>Cijela instalacija mora biti izvedena potpuno nepropusno o čemu izvođač jamči s odgovarajućim zapisnicima o izvršenoj tlačnoj probi.</t>
  </si>
  <si>
    <t>Cijela instalacija mora biti ispravna o čemu izvođač jamči s odgovarajućim zapisnicima o izvršenom ispiranju cjevovoda.</t>
  </si>
  <si>
    <t>Prije ugradnje,cijevi je potrebno očistiti iznutra.Također nakon ugradnje cjevovoda, a prije montaže mlaznica cjevovod treba temeljito isprati.</t>
  </si>
  <si>
    <t>Prije nego se priđe polaganju cijevi mora se izvršiti točno razmjeravanje i obilježavanje na zidu i stropovima.</t>
  </si>
  <si>
    <t>Rušenje, dubljenje i bušenje armirano betonske i čelične konstrukcije smije se vršiti samo uz suglasnost građevinskog nadzornog inženjera.</t>
  </si>
  <si>
    <t>Oprema</t>
  </si>
  <si>
    <t>Izvođač radova je dužan ugraditi opremu specificiranu projektnom dokumentacijom i treba dopremiti na mjesto ugradnje.
Sva oprema i materijal moraju biti kvalitetni i imati ateste, odnosno moraju odgovarati odgovarajućim propisima.
Pored materijala i sam rad mora biti kvalitetno izveden, a sve što bi se u toku rada i kasnije pokazalo nekvalitetno, izvođač je dužan o svom trošku otkloniti.</t>
  </si>
  <si>
    <t>Svi radovi i oprema kroz jedinične cijene uključuju balansiranje ventila s izradom zapisnika o namještenim pozicijama ventila u obliku izvješća o balansiranju izrađeno od strane ovlaštene osobe distributera opreme. Na svaki ventil postavlja se kartica s oznakom namještanja ventila.</t>
  </si>
  <si>
    <t>Dobava i montaža, Električni radijator strojarnice 500 W</t>
  </si>
  <si>
    <t>električni konvektor
digitalni termostat
zaštita IP24
radna temperatura od 5 do 30°C
električna snaga min 500 W - max 5 %
upravljanje   termostat na uređaju</t>
  </si>
  <si>
    <t>DN150</t>
  </si>
  <si>
    <t>DN200</t>
  </si>
  <si>
    <t>DN 150/125</t>
  </si>
  <si>
    <t>DN 200/150</t>
  </si>
  <si>
    <t>DN 250/200</t>
  </si>
  <si>
    <t>DN50, 15-100kPa, za glavnu pumpu</t>
  </si>
  <si>
    <t>DN15 - strojarnica</t>
  </si>
  <si>
    <t>DN15 - mreža</t>
  </si>
  <si>
    <t>* originalna izolacija ventila</t>
  </si>
  <si>
    <t>za cijev DN150 + 44,0 mm izo</t>
  </si>
  <si>
    <t>za cijev DN200 + 44,0 mm izo</t>
  </si>
  <si>
    <t>za cijev DN250 + 44,0 mm izo</t>
  </si>
  <si>
    <t>za cijev DN40 + 6 mm izo</t>
  </si>
  <si>
    <t>DN 125 0,30 kom / 1m + 44,0 mm izo</t>
  </si>
  <si>
    <t>DN 100 0,30 kom / 1m + 42,5 mm izo</t>
  </si>
  <si>
    <t>DN 125 0,30 kom / 1m + 44 mm izo</t>
  </si>
  <si>
    <t>DN 100 0,30 kom / 1m + 31,0 mm izo</t>
  </si>
  <si>
    <t>DN 150 0,30 kom / 1m + 44,0 mm izo</t>
  </si>
  <si>
    <t>DN 200 0,30 kom / 1m + 44,0 mm izo</t>
  </si>
  <si>
    <t>DN 250 0,30 kom / 1m + 44,0 mm izo</t>
  </si>
  <si>
    <t>* oblaganje armature, ventila pomoću izolacijskih jakni DN50-250</t>
  </si>
  <si>
    <t>DN250 zid 30-40 cm</t>
  </si>
  <si>
    <t>za DN250 zid 30-40 cm</t>
  </si>
  <si>
    <t xml:space="preserve">* probojna kruna za AB 150-250 mm </t>
  </si>
  <si>
    <t>* probojno svrdlo za AB 15-50 mm</t>
  </si>
  <si>
    <t>Dobava i montaža, Smartphone s GSM vezom lokalnog operatera na centralni sustav upravljanja i praćenjem rada sustava te alarmiranje grešaka. Uređaj na sebi ima instaliranu aplikaciju za daljinsko upravljanje sustavom.</t>
  </si>
  <si>
    <t>Odspajanje i demontaža postojećih vodova prihvatne mreže</t>
  </si>
  <si>
    <t>AUTOMATSKI RADOVI</t>
  </si>
  <si>
    <t>Dobava i montaža, Umivaonik strojarnice, vidabona metalna 330x500x355 mm + max 5 %. Sa slavinom DN15 kuglasta slavina s nastavkom za crijevo 1/2" keptir ručka aluminijska, tijelo slavine od poniklanog mesinga do 10 bar.</t>
  </si>
  <si>
    <t>* teflon traka za brtvljenje pakiranje 10 m - max 5%</t>
  </si>
  <si>
    <t>* konac za brtvljenje pakiranje 150 m - max 5%</t>
  </si>
  <si>
    <t>* pasta za brtvljenje navojnih spojeva, pakiranje 160g - max 5%</t>
  </si>
  <si>
    <t>Dobava i montaža, Centralni sakupljački vod DN40 x 8 m strojarnice na koji se spajaju sve cijevi odzraka te je vod dalje spojen na mrežu odvodnje strojarnice. Stavka uključuje fazonske i spojne elemente cjevovoda, obujmice i konzole.</t>
  </si>
  <si>
    <t xml:space="preserve">Dobava i montaža, Dodatna pomoćna armaturna oprema za zatvaranje cjevovoda prije obavljanja potrebnih tlačnih proba </t>
  </si>
  <si>
    <t>* čepovi cjevovoda koji se odvajaju nakon obavljenih tlačnih proba</t>
  </si>
  <si>
    <t>* pomoćne ekspanzijske posude koje se vežu na instalaciju probe</t>
  </si>
  <si>
    <t>* električarski gips, 5 kg - max 5 %</t>
  </si>
  <si>
    <t>* sitni pijesak, 10 kg - max 5 %</t>
  </si>
  <si>
    <t>Dobava i montaža, Ličenje ostale strojarske opreme u tonu sive boje. Stavka uključuje temeljnu i završnu boju, sanacija podloge od hrđe, premaz podloge antikorozijskim sredstvom.</t>
  </si>
  <si>
    <t>15 JG i 6 kg praha</t>
  </si>
  <si>
    <t>Napomena: Obračun se vrši prema stvarno izvedenim dužinama cjevovoda. Fazonski element do max 0,5 dužnog metra cjevovoda u obračunu. Nakon izvođenja instalacije dokaznica mjera se dostavlja u obliku dwg crteža ili ručne skice instalacije.</t>
  </si>
  <si>
    <t>OPĆE NAPOMENE PONUDITELJU</t>
  </si>
  <si>
    <t xml:space="preserve">Ove stavke troškovnika su sastavni dio općih uvjeta
U svim stavkama predvidjeti nabavu, dobavu, montažu i spajanje! U cijeni sav rad i potreban materijal, uz upotrebu skela, bina i auto-dizalice do potpune gotovosti, te svakodnevno čišćenje.
Dozvoljena odstupanja iskazanih za sve točno navedene mjere/dimenzije iznose ± 5%, osim za one stavke troškovnika u kojima je navedeno odstupanje drugačije od propisanog. </t>
  </si>
  <si>
    <t>ELEKTROENERGETSKI PRIKLJUČAK</t>
  </si>
  <si>
    <t>na NN - niskom naponu</t>
  </si>
  <si>
    <t>UKUPNO A:</t>
  </si>
  <si>
    <t>UKUPNO C. INŽENJERSKE</t>
  </si>
  <si>
    <t>Dobava i montaža, Termomanometar mjernog područja 0-120°C / 0-6 bara fi 63 mm radijalnog priključka DN15 komplet sa slavinom DN15, radni tlak NP6</t>
  </si>
  <si>
    <t>Dobava i montaža, Termomanometar mjernog područja 0-120°C / 0-10 bara fi 63 mm radijalnog priključka DN15 komplet sa slavinom DN15, radni tlak NP10</t>
  </si>
  <si>
    <t>Dobava i montaža, Oblaganje cijevi pjenastom izolacijom s parnom branom komplet, s originalnim fitinzima i ovjesnim priborom, visoka otpornost na požar, do radnog tlaka NP6. Za sustav grijanja i hlađenja. S antimikrobnom zaštitom protiv mikroba, gljivica i plijesni za primjenu u javnim zgradama. Toplinska vodljivost 0,033 W/mK i faktor otpora difuziji vodene pare 10.000</t>
  </si>
  <si>
    <t>Dobava i montaža, Oblaganje cijevi izolacijom debljine 6 mm s parnom branom komplet s fitinzima i ovjesnim priborom do radnog tlaka NP6. Za sustav odvodnje kondenzata. S antimikrobnom zaštitom protiv mikroba, gljivica i plijesni za primjenu u javnim zgradama. Toplinska vodljivost 0,033 W/mK i faktor otpora difuziji vodene pare 10.000</t>
  </si>
  <si>
    <t>71.</t>
  </si>
  <si>
    <t>96.</t>
  </si>
  <si>
    <t>Etažni balansni ventil</t>
  </si>
  <si>
    <t>VRIJEDNOST GRAĐEVINSKIH RADOVA</t>
  </si>
  <si>
    <t>VRIJEDNOST AUTOMATSKIH INSTALACIJA</t>
  </si>
  <si>
    <t>Odvodnik prenapona tipa B+C, I+II TN-C 275/25</t>
  </si>
  <si>
    <t>Mrežni analizator sa svim mjernim trafoima, zaštitnim osiguračima i ožićenjem</t>
  </si>
  <si>
    <t>Gljivasto tipkalo, montaža na vrata</t>
  </si>
  <si>
    <t>Instalacijski materijal i pribor (POK kanali, DIN nosači, vijci, spojni vodovi...)</t>
  </si>
  <si>
    <t>Automatski osigurač C20A, 3P, 10kA</t>
  </si>
  <si>
    <t>Automatski osigurač C32A, 3P, 10kA</t>
  </si>
  <si>
    <t>Automatski osigurač C6A, 1P, 10kA</t>
  </si>
  <si>
    <t>Automatski osigurač C16A, 1P, 10kA</t>
  </si>
  <si>
    <t>Motorna zaštitna sklopka, 3p | 1.6-2.5A</t>
  </si>
  <si>
    <t>Motorna zaštitna sklopka, 3p | 10-16A</t>
  </si>
  <si>
    <t>Motorna zaštitna sklopka, 3p | 2.4-4A</t>
  </si>
  <si>
    <t>Sklopnik 3P |18.5kW (40A) [AC3] / 80A [AC1] | 230V AC| 1N/O</t>
  </si>
  <si>
    <t>Sklopnik 3P | 4kW (10A) [AC3] | 230V AC | + 1N/O</t>
  </si>
  <si>
    <t>Pomoćni kontakt NC 230V</t>
  </si>
  <si>
    <t>Monoblock LED, zeleni, 230V AC/DC, kompletna svjetiljka</t>
  </si>
  <si>
    <t>Monoblock LED, crveni, 230V AC/DC, kompletna svjetiljka</t>
  </si>
  <si>
    <t>Grebenasta sklopka, ugradnja na vrata, 10A, 1-0-2</t>
  </si>
  <si>
    <t>Grebenasta sklopka, ugradnja na vrata, 10A, 0-1</t>
  </si>
  <si>
    <t>Minijaturni relej, 4C/O, 6A, 24VDC s podnožjem + zaštitna dioda</t>
  </si>
  <si>
    <t>DC napajanje 230V/25V, 10A s svom opremom</t>
  </si>
  <si>
    <t>Upravljačko/integracijski  DDC kontroler s mogućnošću komunikacije po Bacnet IP, Bacnet MSTP, Modbus Serial (RS485), Modbus TCP/IP protokolu s ugrađenim Web serverom za grafički prikaz rada postrojenja. Mogućnost grafičke prezentacije rada sustava i upravljanje preko bilo kojeg WEB pretraživača koristeći HTML5 tehnologiju. Sustav  je moguće daljinski programirati i servisirati s udaljene lokacije putem IP konekcije 
32 ulaza/izlaza (16UI, 8AO, 8DO)</t>
  </si>
  <si>
    <t>* U/I modul s 16 AI (analog input)</t>
  </si>
  <si>
    <t>* U/I modul s 16 DO (digital output)</t>
  </si>
  <si>
    <t>* U/I modul s 16 RO (relay output)</t>
  </si>
  <si>
    <t xml:space="preserve">Dobava i montaža, energetski kabeli položeni u instalacijske cijevi, dijelom u postavljeni kabel regal, slijedeće tipove vodiča i kabela s razvodnim kutijama, komplet sa spajanjem u razvodnim kutijama (obračun prema stvarno ugrađenim količinama)       </t>
  </si>
  <si>
    <t>kW</t>
  </si>
  <si>
    <r>
      <t>LiYCY 4x1.5 mm</t>
    </r>
    <r>
      <rPr>
        <vertAlign val="superscript"/>
        <sz val="8"/>
        <rFont val="Arial"/>
        <family val="2"/>
        <charset val="238"/>
      </rPr>
      <t>2</t>
    </r>
  </si>
  <si>
    <t>Glavni projektant:</t>
  </si>
  <si>
    <t>GLAVNI PROJEKTANT: Dario Hrastović, dipl.ing.stroj.</t>
  </si>
  <si>
    <t>TERMOTEHNIČKE INSTALACIJE</t>
  </si>
  <si>
    <t>AUTOMATSKE INSTALACIJE</t>
  </si>
  <si>
    <t>ZTC VELIKA GORICA</t>
  </si>
  <si>
    <t>GPT 008-26</t>
  </si>
  <si>
    <t>GRAĐEVINA: MODERNIZACIJA KOTLOVNICE ZTC</t>
  </si>
  <si>
    <t>ZRAKOPLOVNO-TEHNIČKI CENTAR d.d. SISAČKA 39 E, 10410 VELIKA GORICA</t>
  </si>
  <si>
    <t>U Đakovu, siječanj 2026.</t>
  </si>
  <si>
    <t>Dobava i montaža, ELEKTRIČNO GRIJANJE SPREMNIKA LOŽ ULJA 250.000 lit</t>
  </si>
  <si>
    <t>Dobava i montaža, KOTAO MODEL ZA LOŽ ULJE ILI PLIN 2000 kW</t>
  </si>
  <si>
    <t>Dobava i montaža, SIGURNOSNA TEHNIČKA OPREMA KOTLOVA</t>
  </si>
  <si>
    <t>Dobava i montaža, DUALNI PLAMENIK SNAGE 2 MW za lož ulje ili plin</t>
  </si>
  <si>
    <t>Dobava i montaža, NEUTRALIZACIJA KODENZATA DIMNIH PLINOVA</t>
  </si>
  <si>
    <t>Dobava i montaža, DOZRAČNA REŠETKA KOTLOVNICE 10-12 MW</t>
  </si>
  <si>
    <t>Dobava i montaža, SIGURNOSNI VENTIL INSTALACIJE GRIJANJA</t>
  </si>
  <si>
    <t>Dobava i montaža, MEĐUSPREMNIK SUSTAVA GRIJANJA (BUFFER)</t>
  </si>
  <si>
    <t>Dobava i montaža, PRIPREMA TEHNIČKE VODE KOTLOVA</t>
  </si>
  <si>
    <t>Dobava i montaža, SUSTAV ZA GAŠENJE POŽARA &gt; 500 kW</t>
  </si>
  <si>
    <t>* CO2 (750-1500 kg) + mlaznice</t>
  </si>
  <si>
    <t>Dobava i montaža, OPREMA ZA PRAĆENJE EMISIJA CO, NOx, SO2, O2</t>
  </si>
  <si>
    <t>Sve krovne obloge i oprema projektirane su kao takve da svojom mehaničkom otpornošću mogu izdržati udar tuče te ih kao takve treba nuditi.</t>
  </si>
  <si>
    <t>Prilagodba klimatskim promjenama primjenjuje se optimizacijom tehničkih sustava grijanja zgrade. Korištenje automatskog upravljanja sustavom grijanja.</t>
  </si>
  <si>
    <t>* Ispumpavanje preostalog mazuta u spremniku, količinu odveženog mazuta popratiti zapisnikom ovjerenim od strane nadzornog inženjera, odvoz putem ovlaštene tvrtke za rad s mazutom</t>
  </si>
  <si>
    <t>* Ispuštanje preostalih plinova iz spremnika mazuta. Ventiliranje spremnika (min. 6 izmjena zraka/h) za smanjenje koncentracije para (&lt;1% LEL - lower explosive limit). Koristiti detektore plinova za CO, HC.</t>
  </si>
  <si>
    <t xml:space="preserve">* Sigurnosne mjere: Postavljanje barijera, znakova "Opasno - zapaljivo" i protupožarnih aparata (pjena ili CO2). Radnici moraju imati zaštitnu opremu (respiratori ABEK2 ili jednakovrijedno, antistatička odijela, rukavice otporne na ulje). </t>
  </si>
  <si>
    <t>Dobava i montaža, pripremni radovi i sigurnost</t>
  </si>
  <si>
    <t>INSTALACIJA GRIJANJA</t>
  </si>
  <si>
    <t>UKUPNO A: PRIPREMNI</t>
  </si>
  <si>
    <t>OPREMA KOTLOVNICE</t>
  </si>
  <si>
    <t>Dobava i montaža, zatvaranje ventila prema distribucijskoj mreži i ispuštanje vode iz instalacije u lokalnu mrežu odvodnje preko separatora radi odvajanja mogućeg mazuta u vodi, taloga kotlova.</t>
  </si>
  <si>
    <t>Dobava i montaža, demontaža cjevovoda kotlovnice dimenzije DN50-DN200, toplinska izolacija mineralna vuna, aluminijska obloga</t>
  </si>
  <si>
    <t>Dobava i montaža, demontaža armature, ventila, upravljačkih elemenata kotlova i instalacije</t>
  </si>
  <si>
    <t>Dobava i montaža, demontaža postojećih dimnjaka kotlova visine cca 12 m, rezanje u manje dijelove i priprema za odvoz</t>
  </si>
  <si>
    <t>Dobava i montaža, demontaža postojećih izmjenjivača para - topla voda, rezanje u manje dijelove i priprema za odvoz</t>
  </si>
  <si>
    <t>Dobava i montaža, demontaža postojećih razdjeljivača kotlova, rezanje u manje dijelove i priprema za odvoz</t>
  </si>
  <si>
    <t>Dobava i montaža, demontaža postojećih kotlova na mazut, uklanjanje mazuta iz kotlova, podloge kotlova, spojna oprema, elektro ormari, čelična podkonstrukcija, rezanje na manje dijelove i priprema za odvoz</t>
  </si>
  <si>
    <t>Dobava i montaža, rezanje postojećih betonskih stopa na mjeru radi ugradnje novih kotlova, sanacija prema potrebi impregnirajućim žbukama za sanaciju pukotina u betonu</t>
  </si>
  <si>
    <t>Dobava i montaža, rezanje postojećeg spremnika za sakupljanje kondenzata, skidanje toplinske izolacije, alu obloge,  rezanje u manje dijelove i priprema za odvoz</t>
  </si>
  <si>
    <t>Dobava i montaža, zatvaranje ventila prema distribucijskoj mreži i ispuštanje mazuta iz cijevne instalacije, rezanje postojeće instalacije mazuta kroz spojni kanal, u strojarnici, mazutna pumpa</t>
  </si>
  <si>
    <t>Dobava i montaža, rezanje postojećeg spremnika za sakupljanje mazuta dnevni spremnik, skidanje toplinske izolacije, alu obloge,  rezanje u manje dijelove i priprema za odvoz</t>
  </si>
  <si>
    <t>Dobava i montaža, rezanje postojeće čelične podkonstrukcije ispod spremnika, cijevnih instalacija</t>
  </si>
  <si>
    <t>Dobava i montaža, odspajanje postojećih zračnih kalorifera koji nisu u uporabi sa sanacijom prodora</t>
  </si>
  <si>
    <t>Dobava i montaža, ispiranje površina kotlovnice putem otapala mazuta, podovi, zidovi, stropovi. Ispiranje i pranje specijaliziranom opremom za rad s otapalima za mazut. Sakupljanje ispranih tvari u separatoru kojeg je potrebno koristiti mobilnog za potrebe obavljanja radova.</t>
  </si>
  <si>
    <t>Dobava i montaža, rezanje postojeće pumpe za mazut, prateće opreme ventila, sa sanacijom i čišćenjem prostorije pumpe za mazut od taloga mazuta.</t>
  </si>
  <si>
    <t>Dobava i montaža, odspajanje postojećih kabela instalacije, elektro ormara, nosivih elemenata razvoda, kanalica elektro opreme</t>
  </si>
  <si>
    <t>MAZUTNA INSTALACIJA</t>
  </si>
  <si>
    <t>NOVA ULJNA INSTALACIJA</t>
  </si>
  <si>
    <t>Dobava i montaža, glavna dobavna uljna pumpa</t>
  </si>
  <si>
    <t>Uronjeni grijači (AISI 316, termostat PT100), grijač integriran u inox čahurama koje su uronjene u spremnik lož ulja</t>
  </si>
  <si>
    <t>Dobava i montaža, INOX ULJNE CIJEVI</t>
  </si>
  <si>
    <t>DN 40 INOX AISI 304/316</t>
  </si>
  <si>
    <t>DN 32 INOX AISI 304/316</t>
  </si>
  <si>
    <t>DN 20 INOX AISI 304/316</t>
  </si>
  <si>
    <t>za DN 40 INOX AISI 304/316</t>
  </si>
  <si>
    <t>Dobava i montaža, cijevni grijači 2000 W ugrađeni oko dobavnih cijevi lož ulja koje se provode kroz postojeći betonski kanal</t>
  </si>
  <si>
    <t>PLAMENIK 2000 kW:
* podržava dual-fuel plamenike (lož ulje i zemni plin)
* podržava modulacijske 50-100% ili 2-stupnjske plamenike 50/100%
* kotao može raditi s opterećenjem plamenika ≥50% ili &lt;50%, bez potrebe za shunt pumpom
* min temperatura povrata 40°C za opterećenje ≥50%
* min temperatura povrata 53°C za opterećenje &lt;50%</t>
  </si>
  <si>
    <t>TEHNIČKI PARAMETRI:
* toplinska snaga izlazna 2000 kW =  2 MW
* toplinska snaga ulazna 2150 kW
* dopuštena temperatura vode do 110 °C 
* radni tlak 6 bar = 600 kPa = 0,6 MPa
* efikasnost 90 % (Hs) / 96 % (Hi) za ulje/plin 
* kvaliteta vode pH 8.2-9.5, tvrdoća &lt;0.1 °dH, bez kisika
* kompaktni dizajn sa širokim vodenim kanalima za dobru cirkulaciju</t>
  </si>
  <si>
    <t>DIMENZIJE:
* duljina x širina x visina = 3100 x 1280 x 2120 mm
* masa kotao + voda = 4205 + 2315 = 6520 kg
* antivibracijske podloške kotla
* temelj 2700 x 1400 x 100 mm
* servisni prostor min 300 mm
* polaz - povrat DN150
* sigurnosni ventila DN65
* ispust kotla DN32</t>
  </si>
  <si>
    <t>DIMNI PLINOVI:
* toplinska snaga 2000 kW =  2 MW
* temperatura dimnih plinova 105-175 °C
* protok dimnih plinova 1,5 x 2000 kW = 3000 kg/h
* pad tlaka dimnih plinova u kotlu 800 Pa
* presjek dimnjače 400 mm
* presjek dimnjaka 600 mm
* minimalna visina dimnjaka 5 m
* maksimalna visina dimnjaka 60 m</t>
  </si>
  <si>
    <t>Dobava i montaža, betonski temelji kotla izrađeni sukladno dimenziji nuđenog modela kotla, 15 cm od poda kotlovnice, armirani beton s uključenom armaturom</t>
  </si>
  <si>
    <t>* senzor ograničenja tlaka</t>
  </si>
  <si>
    <t>* senzor razine vode</t>
  </si>
  <si>
    <t>* DN65 sigurnosni ventil kotla</t>
  </si>
  <si>
    <t>ULJNA PUMPA s ATEX certifikatom
DN40
protok = 1,6-1,7 m³/h 
protok = 27-28 l/min
protok = 1620-1680 lit/h
tlak = 7-10 bar
toplinska snaga = 12 MW
električna snaga = 1 kW 
napon = 400 V</t>
  </si>
  <si>
    <t>Dobava i montaža, filteri za lož ulje, model duplex filter (finost 10 µm) za plamenik DN20</t>
  </si>
  <si>
    <t xml:space="preserve">Dobava i ugradnja vertikale dimnjaka od elemenata </t>
  </si>
  <si>
    <t>promjera Ø 600  mm.</t>
  </si>
  <si>
    <t xml:space="preserve">Klasifikacija: </t>
  </si>
  <si>
    <t>Sukladno normama HRN EN 1856-1 i 1856-2 ili jednakovrijedno</t>
  </si>
  <si>
    <t xml:space="preserve">podesivi potporanj 190-1130 mm, ispust kondenzata </t>
  </si>
  <si>
    <t xml:space="preserve">element sa revizijskim otvorom (200°C/200Pa), </t>
  </si>
  <si>
    <t>cijev 250 mm, brtva zalijepljena</t>
  </si>
  <si>
    <t>T-priključak 87° 600-400 mm, brtva zalijepljena</t>
  </si>
  <si>
    <t>cijev 1000 mm, brtva zalijepljena</t>
  </si>
  <si>
    <t>završni komad (200°C/P1)</t>
  </si>
  <si>
    <t>zidni držač statički 50 mm</t>
  </si>
  <si>
    <t>prijelaz brtva zalijepljena</t>
  </si>
  <si>
    <t>Dobava i ugradnja jednostijenog dimovodnog sistema</t>
  </si>
  <si>
    <t>promjera Ø 400  mm.</t>
  </si>
  <si>
    <t>univerzalni brtveni set za priključak kotla</t>
  </si>
  <si>
    <t>priključak kotla/utični spoj, brtva zalijepljena</t>
  </si>
  <si>
    <t xml:space="preserve">element sa revizijom, okrugli (200°C/P1), </t>
  </si>
  <si>
    <t>obujmica</t>
  </si>
  <si>
    <t>ULJNI KOTAO (4 kotla x 2 MW = 8 MW)</t>
  </si>
  <si>
    <t>Dobava i montaža, oprema za čišćenja kotla</t>
  </si>
  <si>
    <t xml:space="preserve">Dobava i montaža, čišćenje spremnika i instalacije </t>
  </si>
  <si>
    <t xml:space="preserve">Dobava i montaža, sanacija spremnika </t>
  </si>
  <si>
    <t>* Pregled i Popravak: Vizualni i ultrazvučni pregled stijenki (debljina 5-10 mm) na koroziju (mazut pH 4-6 uzrokuje pitting). Popravak zavarivanjem ili premazivanjem epoksidnim smolama otpornim na ulje (debljina 0.5-1 mm)</t>
  </si>
  <si>
    <t>* Premazivanje: Nanošenje antikorozijskog premaza (npr. epoxy ili polyurethane, certificiran po EN 1504) za zaštitu od EL ulja (manje viskozno, ali još uvijek korozivno). Sušenje 24-48 h.</t>
  </si>
  <si>
    <t>* Priprema za EL Ulje: Ispiranje čistom vodom/uljem za test (volumen 10-20% kapaciteta, tj. 25.000-50.000 L), provjera curenja (tlak test 1.5x radni tlak, npr. 9 bar za 6 bar sistem).</t>
  </si>
  <si>
    <t>Dobava i montaža, testiranje i puštanje u rad</t>
  </si>
  <si>
    <t>* Hidraulički test: Punjenje EL uljem, provjera tlaka i curenja (po EN 12285 za spremnike).</t>
  </si>
  <si>
    <t>* Ekološki Pregled: Analiza ostataka mazuta (TDS &lt;100 ppm u vodi ispiranja).</t>
  </si>
  <si>
    <t>* Certifikacija: Ovlašteni inspektor (npr. od Državnog inspektorata) potvrđuje sigurnost.</t>
  </si>
  <si>
    <t>* - Zaštitna Oprema: Respiratori (A2B2 filter po EN 14387 za pare), antistatička odijela (EN 1149), rukavice (nitril, EN 374 otporne na ulje), naočale i čizme. Rad u paru, s O2 monitorom (koncentracija &gt;19.5%).</t>
  </si>
  <si>
    <t>* Ukupna snaga 3x15 kW; grijanje 3-6 h za puni spremnik; ATEX certifikat za ekslpozijske atmosfere</t>
  </si>
  <si>
    <t>* Rad: Grijači su uronjeni (flanšni ili vijčani spoj), električni (otporni elementi). Zagrijavaju ulje do ciljane temperature, koristeći termostat za on/off ili PID regulaciju. Za velike spremnike (250.000 L), 4-8 grijača raspoređeno za ravnomjerno grijanje.</t>
  </si>
  <si>
    <t>* Karakteristike:
Materijal: Nerđajući čelik ili Incoloy za kiselo ulje (pH 4-7).
Snaga: 1-3 W/cm² (low density za sigurnost).
Duljina Urona: 1-3 m, promjer 50-100 mm.
Napajanje: 400V/3-fazno, efikasnost &gt;98%.
Sigurnost: Termička zaštita (bimetalni switch), ATEX Ex d/e za Zone 1.
Standardi: EN 60079 (eksplozivne atmosfere), ASME za tlakovne posude.</t>
  </si>
  <si>
    <t xml:space="preserve">PLAMENIK MODEL:
2000 kW = 2 MW
* kombinirani plamenik za ulje ili zemni plin
* modulirajući rad plamenika
* toplinska snaga izlazna 2000 kW =  2 MW
* električna snaga 7,5 kW
* nazivna struja 15 A
* motorna zaštitna sklopka
* predosigurač motora 25A gG/T (vanjski)
* ugrađena crpka ulja u plameniku TA3, protoka 785 l/h
* masa 187 kg
* crijevo za ulje DN20, 1000 mm
</t>
  </si>
  <si>
    <t>* Goriva: Lož ulje (fuel oil EL) ili zemni plin (natural gas); podržava modulacijske ili 2-stupnjske plamenike. Efikasnost: 89% (Hs) za ulje/plin (standardna sezonska efikasnost po DIN).</t>
  </si>
  <si>
    <t>* Prednosti: Niska opterećenost komore izgaranja za čisto sagorijevanje i niske emisije. Široki vodeni kanali i veliki volumen vode za izvrsnu prirodnu cirkulaciju i prijenos topline. Dugotrajni rad plamenika zbog velikog kapaciteta vode (manje ciklusa uključivanja/isključivanja). Kompaktni dizajn za lakšu ugradnju u postojeće kotlovnice.</t>
  </si>
  <si>
    <t xml:space="preserve">KOTAO MODEL:
2000 kW = 2 MW
* niskotemperaturni troprolazni kotao za ulje/plin
* s modulacijskom regulacijom temperature vode
* digitalna kontrola s komunikacijom LON BUS za BMS
* panel, ugrađeni WiFi za servis
* kotao pogodan za kaskadnu ugradnju do 10-12 MW
</t>
  </si>
  <si>
    <t>Kotlovi &gt;300 kW moraju imati sigurnosnu opremu po EN 12953-6 (sigurnost toplovodnih kotlova). To uključuje: Safety valves za zaštitu od prevelikog tlaka, pressure limiters za kontrolu maks. tlaka, low water indicators za detekciju nedostatka vode, i temperature limiters za sprječavanje pregrijavanja. Dodatno, air pressure switch za detekciju tlaka zraka u kotlovnici (ako je mehanička ventilacija). Oprema mora biti certificirana (CE ili TÜV), s automatskim isključivanjem plamenika u slučaju kvara.</t>
  </si>
  <si>
    <t>* Tip Plamenika: Dvostupanjski modulirajući (ZM), dual-fuel (GL) za plin i lako ulje (light oil, EL lož ulje).</t>
  </si>
  <si>
    <t>* Goriva: Lako lož ulje (viskoznost &lt;10 mm²/s) i zemni plin (grupa H/E); prelazak automatski ili ručno</t>
  </si>
  <si>
    <t>* Efikasnost: &gt;98% s dobrom miješalicom zraka/goriva; niski NOx (&lt;50 mg/m³ na plinu, &lt;150 mg/m³ na ulju) zahvaljujući FGR (flue gas recirculation) opciji.</t>
  </si>
  <si>
    <t>* Prednosti: Kompaktna izvedba (lakša instalacija), digitalni upravljački sklop za preciznu regulaciju, tihi ventilator (s integriranim motorom za zvezda-trokut), magnetna spojka za prijenos snage, zaštitni mehanizmi (plamen nadzor, zvučno izolirani regulator zraka).</t>
  </si>
  <si>
    <t>* Kontrola: Digitalni programski sklop (manager) s zaslonom za parametre (npr. temperatura, tlak); integriran s SCADA (Modbus/Profibus).</t>
  </si>
  <si>
    <t>* Sigurnost: Električni uređaj za paljenje (visokonaponski trafo), nadzor plamena (UV senzor), automatski prekidač za kvar (npr. niski tlak ulja).</t>
  </si>
  <si>
    <t>* • Certifikati: CE, TÜV, EN 676 (plin), EN 267 (ulje); usklađen s IED Direktivom za emisije. Ili jednakovrijedno</t>
  </si>
  <si>
    <t>Dobava i montaža, cijevna toplinska izolacija za grijanje, predizolirane izolacijske cijevi, s aluminijskom zaštitnom folijom, spojevi se spajaju pripadajućim trakama</t>
  </si>
  <si>
    <t>za DN 40 s dodatnim grijačem</t>
  </si>
  <si>
    <t>za DN 32 s dodatnim grijačem</t>
  </si>
  <si>
    <t>za DN 20 s dodatnim grijačem</t>
  </si>
  <si>
    <t>* Opis Opreme: Filteri služe za uklanjanje nečistoća (čestice &gt;10-50 µm), a separator vode za odvajanje vode (0.1-0.5% volumena) iz ulja. Oprema uključuje duplex filtere (grubi 100 µm, fini 10 µm) za neprekidni rad i centrifugalne separatore za vodu. Model: Duplex Filter +  Separator, protok 200-300 l/h za 2 MW. Integrirani s pokazivačima začepljenja (tlak razlika &gt;0.5 bar alarm).</t>
  </si>
  <si>
    <t xml:space="preserve">* Vrijednosti i Izračuni: Filter kapacitet = Protok ulja × 1.2 (za 170 kg/h ulja =204 l/h). Finost filtera 10-25 µm za EL ulje. Separator protok: 0.2% ulja (0.34 l/h vode). Vrijeme zamjene filtera: 6-12 mjeseci (na začepljenje 1 bar ΔP). </t>
  </si>
  <si>
    <t>* Opis Opreme: Vijčana ili zupčasta pumpa za cirkulaciju ulja, otporna na viskoznost (do 100 mm²/s). Model s filterom i by-pass ventilom. Integrirana s VFD za varijabilnu brzinu.</t>
  </si>
  <si>
    <t>* Opis Opreme: Mineralna vuna (debljina 50 mm) za izolaciju cijevi, s aluminijskim omotačem za zaštitu od vlage. Model otporna na temperaturu do 150°C.</t>
  </si>
  <si>
    <t>* Brzina Protoka (v): 0.5-1 m/s (po EN 12514, da se izbjegne erozija i statički elektricitet; uzemljiti cijev).</t>
  </si>
  <si>
    <t>* Materijal: Lijevano željezo ili čelik, s brtvama otpornim na ulje</t>
  </si>
  <si>
    <t>* Dodatno: Filter na ulazu, by-pass ventil za sigurnost, grijač ako viskoznost &gt;10 mm²/s</t>
  </si>
  <si>
    <t>DIMNJAK POJEDINOG KOTLA (4 dimnjaka)</t>
  </si>
  <si>
    <t>* Odvod: Kondenzat se sakuplja u dimnjaku/kotlu (volumen 0.5-1 L/kWh za ulje, tj. 5.000-10.000 L/dan za 10 MW pri punom opterećenju 8 h/dan) i odvodi u separator.</t>
  </si>
  <si>
    <t>* Neutralizacija: Kiseli kondenzat (pH 3-5, sadrži H2SO4, HNO3) prolazi kroz neutralizator s vapnom (CaCO3) ili sodom (Na2CO3) za podizanje pH na 6-9 prije kanalizacije.</t>
  </si>
  <si>
    <t>* Automatska Kontrola: Senzori pH (4-10) i razine aktiviraju pumpu za ispuštanje; integrirano s alarmom za pH &lt;5 (isključuje kotao).</t>
  </si>
  <si>
    <t>* Rekuperacija: Kondenzat se hladi u izmjenjivaču topline za oporabu topline (ušteda 1-3% energije).</t>
  </si>
  <si>
    <t xml:space="preserve">* Oprema za automatsko čišćenje dimovoda, poznata kao soot blowing system, predstavlja napredni sustav koji osigurava efikasno uklanjanje čađe, pepela i naslaga iz dimnih cijevi i kotla tijekom rada, bez gašenja kotla. Ova oprema je ključna za kotlovnice na ulje ili plin, gdje naslage čađe (od 1-2 mm/mjesec za ulje) smanjuju efikasnost za 5-10% i povećavaju emisije (NOx/CO). </t>
  </si>
  <si>
    <t>* Zračni Soot Blower: Komprimirani zrak (tlak 5-7 bar, protok 0.5-1 kg/s) za suho čišćenje, manje erozije.</t>
  </si>
  <si>
    <t>* Automatska Kontrola: Integrirano s SCADA (npr. Siemens SIMATIC), ciklus automatski po vremenu (1x/dan) ili detekciji naslaga (tlak razlika &gt;0.5 bar u cijevi). Za prelazak na plin, sustav se prilagođava manjim naslagama (plin čisti sagorijevanje).</t>
  </si>
  <si>
    <t xml:space="preserve">* Oprema je dizajnirana za visoke temperature (dimni plinovi 150-250°C) i koroziju (čađa s kiselinama). </t>
  </si>
  <si>
    <t>* Dodatno: Zaštitni štitovi za mlaznice (protiv erozije), integracija s alarmom za kvar (npr. začepljenje mlaznice). Za ulje, čišćenje kiseline naslage (pH 4-6).</t>
  </si>
  <si>
    <t>* Broj Mlaznica: Izračun: Broj = Duljina dimnjaka / Razmak (2 m) =6 za 12 m dimnjak. Za troprolazni kotao, 2-3 po prolazu (ukupno 6-9).</t>
  </si>
  <si>
    <t xml:space="preserve">* Cirkulacijska pumpa za kotao (boiler water circulation pump) je centrifugalna pumpa (obično s mokrim statorom ili glandless dizajnom) koja osigurava prisilnu cirkulaciju vode kroz kotao. </t>
  </si>
  <si>
    <t>* Snaga kotla: Za 2000 kW, tipični protok je 20-30 l/s (72-108 m³/h), ovisno o ΔT (razlici temperatura, npr. 15-25°C).</t>
  </si>
  <si>
    <t>* Sustav: Zatvoreni krug, temperatura vode 80-120°C, tlak 6-10 bar.</t>
  </si>
  <si>
    <t>* Efikasnosti: Varijabilna brzina (ECM ili VFD) za uštedu energije (do 50-70% manje potrošnje od konstantnih pumpi).</t>
  </si>
  <si>
    <t>* Rizici: Sprječavanje kavitacije, pregrijavanja i korozije; materijali otporni na visoke temperature.</t>
  </si>
  <si>
    <t>* Preporuke: Koristiti varijabilnu brzinu (VFD) za prilagodbu opterećnja (ušteda 50-70%). Provjeriti EU ErP direktivu za efikasnost (IE3/IE4 motor). Za 2000 kW, preporučujemo centrifugalnu pumpu s permanentnim magnetom (ECM) za manju potrošnju.</t>
  </si>
  <si>
    <t>HIDRAULIČKA OPREMA KOTLOVNICE</t>
  </si>
  <si>
    <t>* Sigurnosni ventil (safety relief valve) je ključna oprema za sprječavanje prevelikog tlaka u kotlu, koji može dovesti do eksplozije. Za snage 10-12 MW, ventil mora biti certificiran (CE/ASME), s kapacitetom ≥ nazivne snage, i redundantan (min. 2 ventila). Odabir ovisi o tlaku (npr. 6-10 bar), temperaturi (do 110°C) i gorivu (ulje/plin). Preporučujemo ASME Sec. IV ili EN 12953 za dimenzioniranje.</t>
  </si>
  <si>
    <t>DN65 sigurnosni ventil na kotlu</t>
  </si>
  <si>
    <t>* Sigurnosni ventil je obavezan za zaštitu od prevelikog tlaka (overpressure protection). Mora biti dimenzioniran za max. dopušteni tlak (PS), s otvaranjem na 1.1x PS. Za snage &gt;300 kW, koristiti certificirane ventile (npr. TÜV/CE) ili jednakovrijedno. Katalog preporučuje 2 ventila za redundanciju u velikim sustavima, s automatskim testiranjem</t>
  </si>
  <si>
    <t>* Ventil mora biti full-lift ili proporcionalni, CE certificiran. Kapacitet po formuli Q = 3600 * P / h (P=snaga u kW, h=entalpija). Za ulje/plin, niski NOx varijante. Za 10 MW, min. 2 ventila, otvarni tlak 1.1x PS (npr. 6.6 bar za PS=6 bar). Ispuštanje na sigurno mjesto (ne u kotlovnicu).</t>
  </si>
  <si>
    <t>* Za 10-12 MW, koristiti 2-3 ventila s kapacitetom 5-7.000 kg/h svaki. Integrirati s SCADA za monitoring. Godišnji testovi obavezni. Za ulje, dodati filtere za naslage.</t>
  </si>
  <si>
    <t>* sanacija postojećeg međuspremnika 6000 litara za potrebe nove toplovode instalacije na način da se u gornjoj zoni spoji polazni vod, topla voda, u donjoj zoni povratni hladni vod</t>
  </si>
  <si>
    <t>Dobava i montaža, antivibracijski podlošci kotlova</t>
  </si>
  <si>
    <t>* Anti-Vibracijski Elementi: Podloge (vibration isolators) za kotlove, od gume, opruga ili neoprena (amortizacija 90-95%). nosivost 1-3 t po podlozi, frekvencija vibracija 5-50 Hz.</t>
  </si>
  <si>
    <t>* Sanacija postojećeg ionskog izmjenjivača, obavljanje redovnog servisa, nadopuna novom ionskom masom</t>
  </si>
  <si>
    <t>* Omekšavanje (Softening): Ion-exchange (npr. natrijev zeolite) za uklanjanje tvrdoće (Ca/Mg). Preporučeno za nisku tvrdoću (&lt;0.1 °dH).</t>
  </si>
  <si>
    <t>Dobava i montaža, SUSTAV ZA ISPUŠTANJE NASLAGA (Blowdown)</t>
  </si>
  <si>
    <t>* Blowdown Ventili DN32: Automatski ili ručni ventili, otporni na visoku temperaturu (do 150°C). Tip: Globe ili Y-pattern, materijal nerđajući čelik. Za automatski, solenoidni ventil s timerom (otvara 10-30 s).</t>
  </si>
  <si>
    <t>ZAŠTITA OD POŽARA KOTLOVNICE</t>
  </si>
  <si>
    <t xml:space="preserve">* Za kotlovnice &gt;500 kW, obavezni su automatski sustavi gašenja (npr. sprinkler, CO2 ili pjena), integrirani s alarmima i ventilacijom. </t>
  </si>
  <si>
    <t>* Kotlovnice snage &gt;500 kW klasificirane su kao objekti visokog rizika (razred požarne opasnosti A ili B). Za snage &gt;1 MW, obavezni su sprinkler ili gasni sustavi (CO2, inertni plinovi) u kotlovnici, povezani s centralnim alarmom i vatrogasnim centrom (112). Hidrantna mreža mora biti dostupna unutar 50 m od kotlovnice.</t>
  </si>
  <si>
    <t>* Kotlovnice &gt;1 MW moraju imati automatske sustave gašenja (CO2 ili pjena), jer ulje/plin predstavljaju rizik klase 3 (zapaljivo). Godišnji pregled opreme obavezan.</t>
  </si>
  <si>
    <t>* Za kotlovnice 10-12 MW, preferira se CO2 ili inertni plinovi (npr. Inergen) jer ne oštećuju elektroniku (za razliku od vode u sprinklera). Pjena za ulje (AFFF, 3-6% koncentracija). Sprinkleri za veće prostore, ali s dry-pipe sustavom da se izbjegne smrzavanje.</t>
  </si>
  <si>
    <t>* Volumen CO2 = V_prostora × 0.5-1 kg/m³ = 750-1500 kg. Broj boca: 10-20 (po 75 kg). Aktivacija: Temperatura &gt;68°C ili detektor dima.</t>
  </si>
  <si>
    <t>* Oprema za praćenje emisija predstavlja ključni dio sustava za monitoring štetnih plinova u dimnim plinovima kotlovnica, posebno za snage &gt;1 MW gdje je obavezna po EU Direktivi o industrijskim emisijama (IED) 2010/75/EU. Ova oprema osigurava kontinuirano ili periodičko mjerenje koncentracija CO (ugljični monoksid), NOx (dušikovi oksidi), SO2 (sumpor dioksid) i O2 (kisik), kako bi se osigurala usklađenost s ekološkim standardima, optimizirao rad kotla i spriječile kazne. U kontekstu kotlovnica snage 10-12 MW (poput ZTC kompleksa s uljem kao gorivom), oprema je integrirana s alarmima za prekoračenja i SCADA sustavima za automatsko podešavanje plamenika</t>
  </si>
  <si>
    <t>* Oprema za praćenje emisija (Continuous Emissions Monitoring System - CEMS ili Portable Emissions Analyzer) služi za:</t>
  </si>
  <si>
    <t xml:space="preserve">* Mjerenje Emisija: Praćenje plinova u dimnim plinovima kako bi se osiguralo da su unutar granica (npr. NOx &lt;200 mg/m³ za ulje po IED).
</t>
  </si>
  <si>
    <t xml:space="preserve">* Optimizacija Rada: O2 monitoring (obično 3-5%) pomaže u regulaciji zraka/goriva za efikasnost &gt;95% i smanjenje emisija.
</t>
  </si>
  <si>
    <t xml:space="preserve">* Sigurnost i Zakonska Usklađenost: Integrirani alarmi za prekoračenja (npr. CO &gt;100 ppm isključuje kotao). Za snage &gt;1 MW, obavezna kontinuirana oprema po IED (Annex V), s izvješćima svakih 6 mjeseci.
</t>
  </si>
  <si>
    <t>* Tipovi Opreme, Kontinuirani (CEMS) za velike snage ili portabilni (PEMS) za periodičke provjere.</t>
  </si>
  <si>
    <t>* Analizatori Plinova
CO Analizator: Koristi NDIR (non-dispersive infrared) tehnologiju za mjerenje 0-1000 ppm. Granica: &lt;100 ppm po IED.
NOx Analizator: Chemiluminescence ili UV metoda za mjerenje 0-500 mg/m³. Granica: &lt;200 mg/m³ za ulje &gt;1 MW.
SO2 Analizator: UV fluorescencija ili IR za 0-500 mg/m³. Granica: &lt;400 mg/m³ za ulje (niskosumporno obavezno po NN 2/17).
O2 Analizator: Paramagnetski ili zirconski senzor za 0-21%. Koristi se za optimizaciju (O2 trim control).</t>
  </si>
  <si>
    <t>* Sustav Uzorkovanja
Sonda u dimnjaku za uzimanje uzoraka (protok 1-5 l/min), s grijanim cijevima (150-180°C) za sprječavanje kondenzacije. Filteri za čestice (PM).</t>
  </si>
  <si>
    <t>* Data Logger i Alarm
PLC ili SCADA (npr. Siemens Simatic) za zapisivanje podataka (svakih 10-60 s). Alarm za prekoračenja (zvučni/vizualni, povezan s ESD - emergency shutdown).</t>
  </si>
  <si>
    <t xml:space="preserve">Uređenje i održavanje gradilišta koje se sastoji od postavljanja kontejnera, sanitarnog prostora, skladišnog prostora, komunikacija, signalizacije, instalacija i svega što je potrebno da gradilište funkcionira u skladu sa zakonom o zaštiti na radu sukladno elaboratu zaštite na radu. </t>
  </si>
  <si>
    <t xml:space="preserve">Uklanjanje postojećih slojeva poda i podne ploče radi izvođenja temeljne konstrukcije. Stavka obuhvaća uklanjanje slojeva poda te usitnjavanje i odvoz nastalog otpada. U stavku potrebno uračunati troškove deponiranja otpada. </t>
  </si>
  <si>
    <t>Priprema postojeće građevine za rekonstrukciju. Stavka obuhvaća uklanjanje svih elemenata i dijelova opreme radi izvođenja građevinskih radova, te sve ostale potrebne radove. Stavka obuhvaća sav potreban materijal, opremu i rad te odvoz na deponiju ili ponovnu ugradnju elemanata i/ili opreme.</t>
  </si>
  <si>
    <t>a) strojni iskop 70%</t>
  </si>
  <si>
    <t>b) ručni iskop 30%</t>
  </si>
  <si>
    <t>a) beton C30/37</t>
  </si>
  <si>
    <t>b) oplata</t>
  </si>
  <si>
    <t>kg</t>
  </si>
  <si>
    <t>Demontaža raznih vodovodnih te instalacija zaštita istih, uspostavljanje funkcionalnosti sustava za vrijeme izvođenja radova i slično. U cijenu uključiti demontažu, odlaganje i ponovnu montažu nakon izvođenja radova, rad, materijal, uključivo i potreban pričvrsni materijal do potpune gotovosti i funkcionalnosti.</t>
  </si>
  <si>
    <t>Čišćenje i uređenje gradilišta nakon završetka svih radova na izvedbi građevina. Stavka obuhvaća prikupljanje otpadnog građevinskog i ostalog materijala,  utovar materijala.</t>
  </si>
  <si>
    <t>UKUPNO A. PRIPREMNI</t>
  </si>
  <si>
    <t>UKUPNO B. ZEMLJANI</t>
  </si>
  <si>
    <t>BETONSKI RADOVI</t>
  </si>
  <si>
    <t>UKUPNO C. BETONSKI</t>
  </si>
  <si>
    <t>ARMIRAČKI RADOVI</t>
  </si>
  <si>
    <t>UKUPNO D. ARMIRAČKI</t>
  </si>
  <si>
    <t>E.</t>
  </si>
  <si>
    <t>UKUPNO E. BRAVARSKI</t>
  </si>
  <si>
    <t>F.</t>
  </si>
  <si>
    <t>OSTALI RADOVI</t>
  </si>
  <si>
    <t>UKUPNO F. OSTALI</t>
  </si>
  <si>
    <t>G.</t>
  </si>
  <si>
    <t>UKUPNO G. INŽENJERSKE</t>
  </si>
  <si>
    <t>UPRAVLJANJE KOTLOM</t>
  </si>
  <si>
    <t>Dobava i montaža, Upravljanje radom. Jedinica display za daljinsko upravljanje te omogućuje prikaz rada. Display je smješten na pripadajućem elektro ormaru razdjelnice regulacije sustava.</t>
  </si>
  <si>
    <t>Multifunkcionalni žičani elektronski prostorni regulator sa LCD displejom, pozadinskim osvjetljenjem i tjednim programskim satom za upravljanje i kontrolu</t>
  </si>
  <si>
    <t>OPREMA KOTLA</t>
  </si>
  <si>
    <t>Dobava i montaža, Spojni i prijelazni elementi koji se koriste za povezivanje s mrežom</t>
  </si>
  <si>
    <t>* vibracijska cijevna spojnice DN150, NP6, prirubnička</t>
  </si>
  <si>
    <t>* nepovratni venitl DN150, NP6, prirubnički</t>
  </si>
  <si>
    <t>* filter s mrežicom DN150, NP6, prirubnički</t>
  </si>
  <si>
    <t>* kuglasti ventil DN150, NP6, prirubnički</t>
  </si>
  <si>
    <t xml:space="preserve">Betoniranje armiranobetonskih temeljnih stopa u oplati, dimenzija prema projektu, betonom razreda tlačne čvrstoće C30/37. Stavka obuhvaća i izvedbu ojačanja postojeće temeljne konstrukcije prema statičkom proračunu, izradu i postavu oplate te nabavu, transport, ugradnju i njegu betona, uz potrebna ispitivanja i dokaze kvalitete. </t>
  </si>
  <si>
    <t>Dobava i montaža, Odvod kondenzata s fazonskim elementima, ovješenjima</t>
  </si>
  <si>
    <t>INOX DN32 AISI 304/316</t>
  </si>
  <si>
    <t>INOX DN40 AISI 304/316</t>
  </si>
  <si>
    <t>Iskop tla za postavljanje uzemljenja u zemljanom tlu ispod stope u kanalu 40 cm x 60 cm.</t>
  </si>
  <si>
    <t>Dobava i montaža, Rekonstrukcija postojećeg razdjeljivača, postavljen u strojarnici koji na sebe veže slijedeće krugove, s povezivanjem novog kruga lakirnice</t>
  </si>
  <si>
    <t>* cirkulacijski krug A = DN150 - lakirnica</t>
  </si>
  <si>
    <t>* cirkulacijski krug B = DN150 - postojeće</t>
  </si>
  <si>
    <t>* cirkulacijski krug C = DN150 - postojeće</t>
  </si>
  <si>
    <t>* cirkulacijski krug D = DN150 - postojeće</t>
  </si>
  <si>
    <t>* cirkulacijski krug E = DN200 - postojeće</t>
  </si>
  <si>
    <t>* cirkulacijski krug F = DN200 - postojeće</t>
  </si>
  <si>
    <t>Dobava i montaža, odspajanje postojećih ekspanzijskih modula i ponovna ugradnja na novoj poziciji bliže vanjskom zidu sukladno projektnom rješenju. Obavljanje servisa i pregleda funkcionalnosti rada postojeće opreme</t>
  </si>
  <si>
    <t>DN150 sigurnosni ventil kotlovnice</t>
  </si>
  <si>
    <t>DN150 ventil s ključem + spojni holender i prelazni cijevni elementi</t>
  </si>
  <si>
    <t>CIRKULACIJSKA PUMPA KOTLA 2000 kW</t>
  </si>
  <si>
    <t>Dobava i montaža, odspajanje te ponovna montaža postojeće pumpne grupe novog parnog kotla te spajanje na postojeći razdjelnik sa zajedničkom pumpnom grupom.</t>
  </si>
  <si>
    <t>UKUPNO B. GRIJANJE</t>
  </si>
  <si>
    <t>Demontaža i rezanje postojećeg sustava elektroinstalacija strojarnice grijanja, ormari automatskog upravljanja, kabeli, konzole, vodilice i sl. i odvoz na deponij</t>
  </si>
  <si>
    <t>UKUPNO A. PRIPREMNI RADOVI</t>
  </si>
  <si>
    <t>UKUPNO B. PRIKLJUČAK</t>
  </si>
  <si>
    <t>UKUPNO C. AUTOMATIKA</t>
  </si>
  <si>
    <t>Dobava i montaža, obnova postojećeg kanala za provođenje cijevi mazuta, uklanjanje cijevi, čišćenje kanala od mazutnog taloga i priprema za novu instalaciju.</t>
  </si>
  <si>
    <t>* kišne žaluzije 1000x500 mm ugrađena u postojeća vrata i stolariju</t>
  </si>
  <si>
    <t>* izrada otvora u postojećim metalnim vratima i stolariji</t>
  </si>
  <si>
    <t>Dobava i montaža, Gumeno crijevo ojačano platnom s holenderskim nastavcima ½” duljine 50 m, metalni zidni držač za naprijed opisano crijevo</t>
  </si>
  <si>
    <t>M0 EM ventil ventil KOTAO, PN6
     2000kW;80/60°C;87,4m3/h; DN150/125</t>
  </si>
  <si>
    <t>B1 Balansni ventil RAZDJELNIK, PN6
     1500kW;80/60°C;65,6m3/h; DN150/125</t>
  </si>
  <si>
    <t>* cijevna mreža 96 m3</t>
  </si>
  <si>
    <t>* buffer 6 m3</t>
  </si>
  <si>
    <t>* ekspanzijska 6 m3</t>
  </si>
  <si>
    <t>* toplinski generator 4 x 1 m3</t>
  </si>
  <si>
    <t>Dobava i montaža, Punjenje ukupne instalacije novim radnim medijem do potrebnog radnog tlaka. Cijeli sustav centralnog grijanja moraju biti napunjeni tehničkom vodom. Točnu zapreminu instalacije ustanoviti mjerenjem na licu mjesta nakon što se instalacija izvede. Obračun prema stvarno utrošenim količinama.</t>
  </si>
  <si>
    <t>120.000 x 1% = 1200</t>
  </si>
  <si>
    <t>DN150 zid 30-40 cm</t>
  </si>
  <si>
    <t>* podizanje kotlova na postolje +1 m</t>
  </si>
  <si>
    <t>* ostala oprema grijanja +15 m</t>
  </si>
  <si>
    <t>* uljni kotlovi i plamenici</t>
  </si>
  <si>
    <t>* balansni ventili, em ventili</t>
  </si>
  <si>
    <t>* cirkulacijske pumpe</t>
  </si>
  <si>
    <t>DUALNI PLAMENIK KOTLA (4 x 2 MW = 8 MW)</t>
  </si>
  <si>
    <t>cijev 400 mm, brtva zalijepljena</t>
  </si>
  <si>
    <t>Trošak  dokupa  el.  snage uz zadržavanje postojećeg dovodnog kabela u strojarnici. Zadržava se pozicija postojećeg mjesta priključka predmetne strojarnice.</t>
  </si>
  <si>
    <t>NAPAJANJE STROJARNICE - RGH/A + RGH/B</t>
  </si>
  <si>
    <t>* kotao na lož ulje i plamenici</t>
  </si>
  <si>
    <t>* krugovi grijanja</t>
  </si>
  <si>
    <t>* ekspanzijski moduli</t>
  </si>
  <si>
    <t>Izrada automatske sheme instalacije uramljeno za strojarnicu i ovješeno na zid. Izrađeno printano na foliju koja je nalijepljena na plastičnu bijelu podlogu A3.</t>
  </si>
  <si>
    <t>* čelični profil toplo cinčani, ljestve leđobran, izrađena od čelične valovite mreže 5 mm rastera 50x50 mm, zavarena za čelične profile 50x50x5 mm, usidrena vijcima u čeličnu i AB nosivu konstrukciju krova, s prečkama od čeličnih cijevi 50x50x5 mm</t>
  </si>
  <si>
    <t>* izrada provrta 18 mm za prolazak vijka M16 u pocinčanim čeličnim profilima, a pomoću vijaka se profili međusobno povezuju u kompaktnu cjelinu</t>
  </si>
  <si>
    <t>* vijak M16 x 60 mm pocinčani s maticama M16 i zupčastom pocinčanom brtvom</t>
  </si>
  <si>
    <t>* temeljna boja za zaštitu prodora kroz čelične elemente prije postavljanja pocinčanih vijaka</t>
  </si>
  <si>
    <t>* srebrna završna boja za zaštitu prodora kroz čelične elemente prije postavljanja pocinčanih vijaka</t>
  </si>
  <si>
    <t xml:space="preserve">Izrada postolja od čeličnih toplo pocinčanih profila i vijčanih elemenata. Radionička izrada, montaža i antikorozivna zaštita (toplo cinčanje) nosive čelične konstrukcije za strojarsku opremu. U cijenu uključen sav potreban rad, materijal te sitni, potrošni i pričvrsni pribor, spojna i vezivna sredstva kao i limovi za ojačanja i izradu veza, materijal za zavarivanje elemenata čelične konstrukcije, antikorozivna zaštita. </t>
  </si>
  <si>
    <t xml:space="preserve">Izvođač je dužan izraditi radioničke nacrte te za iste zatražiti odobrenje i ovjeru nadzornog inženjera prije početka izvođenja bravarskih radova. </t>
  </si>
  <si>
    <t>* Debljina: sajla od 5-6 mm (npr. 1/4" ili 5/16"). 1x7 konfiguracija od 1/4" ima čvrstoću na kidanje oko 6650 lbs (oko 3000 kg), što je dovoljno za vjetrove do jakih oluja.</t>
  </si>
  <si>
    <t xml:space="preserve">Dobava i montaža, pocinčanih sajli za stabiliziranje dimnjaka od udara vjetra. </t>
  </si>
  <si>
    <t>* Pocinčane čelične sajle (galvanized steel strand): Izrađene od više upletenih žica (npr. 1x7 ili 1x19 konfiguracija). Otporne su na koroziju zahvaljujući cinkovom premazu (klasa A). Ove sajle su lagane, imaju visoku čvrstoću na kidanje i nisko rastezanje, što ih čini idealnim za vanjske uvjete poput kiše, vjetra i visokih temperatura.</t>
  </si>
  <si>
    <t>* Broj sajli: 3-4 sajle raspoređene na 120° ili 90° oko dimnjaka za ravnomjernu stabilnost. Duljina sajli treba biti 1/2 do 3/4 visine strukture do sidrišta, kako bi se osigurala dobra stabilnost dimnjaka.</t>
  </si>
  <si>
    <t>Zatezači za podešavanje napetosti sajli, kako bi se izbjeglo preveliko naginjanje dimnjaka.</t>
  </si>
  <si>
    <t>Okovi, stezaljke za kabele i ušice: Za sigurno pričvršćivanje sajli na dimnjak i sidrišta, sprječavajući oštećenja.</t>
  </si>
  <si>
    <t>Sidrišta: Betonska sidra, vijčana sidra ili sidra u betonu. Moraju biti udaljena od baze dimnjaka za optimalan kut (obično 45-60°).</t>
  </si>
  <si>
    <t>Povezivanje sajli na gromobransku mrežu spojnicama i priključnim gromobranskim žicama Al fi 8mm/50mm2</t>
  </si>
  <si>
    <t>Povezivanje dimnjaka na gromobransku mrežu spojnicama i priključnim gromobranskim žicama Al fi 8mm/50mm2</t>
  </si>
  <si>
    <r>
      <t>m</t>
    </r>
    <r>
      <rPr>
        <vertAlign val="superscript"/>
        <sz val="8"/>
        <rFont val="Arial"/>
        <family val="2"/>
        <charset val="238"/>
      </rPr>
      <t>3</t>
    </r>
  </si>
  <si>
    <r>
      <t>m</t>
    </r>
    <r>
      <rPr>
        <vertAlign val="superscript"/>
        <sz val="8"/>
        <rFont val="Arial"/>
        <family val="2"/>
        <charset val="238"/>
      </rPr>
      <t>2</t>
    </r>
  </si>
  <si>
    <t>* čelični profil toplo cinčani HE 160A koji se postavlja uz opremu radi stabilizacije konstrukcije</t>
  </si>
  <si>
    <t>strojni iskop i zatrpavanje za ovu stavku:</t>
  </si>
  <si>
    <r>
      <t>m</t>
    </r>
    <r>
      <rPr>
        <vertAlign val="superscript"/>
        <sz val="8"/>
        <rFont val="Arial"/>
        <family val="2"/>
      </rPr>
      <t>3</t>
    </r>
    <r>
      <rPr>
        <sz val="8"/>
        <rFont val="Arial"/>
        <family val="2"/>
      </rPr>
      <t xml:space="preserve">  </t>
    </r>
  </si>
  <si>
    <t>potrebna količina pijeska za ovu stavku:</t>
  </si>
  <si>
    <t>Dobava i montaža, polaganje u iskopani rov na posteljicu usitnjene iskopane zemlje od 100 mm, kabuplast cijevi Ø110m</t>
  </si>
  <si>
    <t>Dobava i montaža, polaganje na 300mm od nivoa tla PVC upozoravajuće trake na prisutnost NN/EKI kabela u zemlji kao i Gal štitnika komplet.</t>
  </si>
  <si>
    <t xml:space="preserve">m </t>
  </si>
  <si>
    <t>Dobava i montaža, Isporuka, polaganje i spajanje kabela u instalacijskim cijevima u zemlji i djelomično u zidu. Instalacijske cijevi dimenzionirati prema presjeku kabela. Kabeli se spajaju na postojeće izvode za strojarnicu (stari kabeli se odpajaju).</t>
  </si>
  <si>
    <t>2x NYY 4x95mm² (L1, L2, L3, N) + 1x95mm² , 100m trasa</t>
  </si>
  <si>
    <t>NYY 1x95mm² (PE) , 100m trasa</t>
  </si>
  <si>
    <t>Dobava i montaža, položiti 'na nož' u zemlju uzemljivač koji se sastoji od FeZn trake 25x4mm, komplet sa svim spojnicama.</t>
  </si>
  <si>
    <t>Dobava, montaža i spajanje glavnog razdjelnika strojarnice RGH/A-B-C u zaštitnoj izvedbi min.IP55, koji se sastoji od 3 polja:</t>
  </si>
  <si>
    <t>polje 1: metalni kompaktni samostojeći ormar, dimenzija:  VxŠxD: 2000x600x400mm, opremljen s montažnom podnožjem, temeljnom pločom, bravicom i svim potrebnim spojnim i montažnim priborom</t>
  </si>
  <si>
    <t>polje 2: metalni kompaktni samostojeći ormar, dimenzija:  VxŠxD: 2000x1200x400mm, opremljen s montažnom podnožjem, temeljnom pločom, bravicom i svim potrebnim spojnim i montažnim priborom</t>
  </si>
  <si>
    <t>polje 3: metalni kompaktni samostojeći ormar, dimenzija:  VxŠxD: 2000x600x600mm, opremljen s montažnom podnožjem, temeljnom pločom, bravicom i svim potrebnim spojnim i montažnim priborom</t>
  </si>
  <si>
    <t>Dobava, montaža i spajanje opreme u razdjelniku RGH/A</t>
  </si>
  <si>
    <t>Kompatni prekidač snage/teretna sklopka, 3-polni, 400A, min.50kA</t>
  </si>
  <si>
    <t>NV rastavljač 160A, 3P + NV osigurači 100A</t>
  </si>
  <si>
    <t>Bakrene sabirnice 30x5mm i 20x5mm sa svim montažnim priborom i nosačima te mehaničnim zaštitama</t>
  </si>
  <si>
    <t>Dobava, montaža i spajanje opreme u razdjelniku RGH/B i C :</t>
  </si>
  <si>
    <t>Automatski osigurač C10A, 3P, 10kA</t>
  </si>
  <si>
    <t>Automatski osigurač C25A, 3P, 10kA</t>
  </si>
  <si>
    <t>Automatski osigurač C10A, 1P, 10kA</t>
  </si>
  <si>
    <t>DIN priključnica 230V</t>
  </si>
  <si>
    <t>v</t>
  </si>
  <si>
    <t>Ventilator s filterom, 252x252x113mm, IP54, 41W, 231m³/h i termostat za ventilator, 0-60°C, 1 radni (N/O) kontakt, IP20</t>
  </si>
  <si>
    <t>z</t>
  </si>
  <si>
    <t>Rasvjeto tijelo za razvodni ormar</t>
  </si>
  <si>
    <t>x</t>
  </si>
  <si>
    <t>Dobava i montaža i spajanje slijedeće DDC opreme:</t>
  </si>
  <si>
    <t xml:space="preserve">FG16OR16 5x1.5mm2 </t>
  </si>
  <si>
    <t xml:space="preserve">FG16OR16 5x2.5mm2 </t>
  </si>
  <si>
    <t xml:space="preserve">FG16OR16 5x6mm2 </t>
  </si>
  <si>
    <t xml:space="preserve">FG16OR16 3x1,5mm2 </t>
  </si>
  <si>
    <t xml:space="preserve">FG16OR16 3x2,5mm2 </t>
  </si>
  <si>
    <t>Φ32  mm</t>
  </si>
  <si>
    <t>Φ50  mm</t>
  </si>
  <si>
    <t>Kabuplast Φ50  mm</t>
  </si>
  <si>
    <t>Pregled, ispitivanje i mjerenje izvedene gromobranske instalacije od strane ovlaštene tvrtke te izdavanje mjernih protokola i uvjerenja o ispravnosti</t>
  </si>
  <si>
    <t>Dobava, montaža i spajanje rasvjetnih tijela tipa LED reflektor 30W 3600lm 4000K simetrični IP65 crni</t>
  </si>
  <si>
    <t>Dobava, montaža i spajanje rasvjetnih tijela tipa LED vodotjesna svjetiljka, 53W, 8500lm, 4000K, IP65</t>
  </si>
  <si>
    <t>Dobava, montaža i spajanje Industrijske utičnice, 5P, 16A, 400V, IP44, nazidna izvedba</t>
  </si>
  <si>
    <t>Dobava, montaža i spajanje Industrijske utičnice, 3P, 16A, 230V, IP44, nazidna izvedba</t>
  </si>
  <si>
    <t>Dobava, montaža i spajanje Industrijskog rasvjetnog prekidača - obični, 10A, 230V, IP44, nazidna izvedba</t>
  </si>
  <si>
    <t>UKUPNO D. OPREMA</t>
  </si>
  <si>
    <t>UKUPNO E. INŽENJERSKE</t>
  </si>
  <si>
    <t>* energetske instalacije</t>
  </si>
  <si>
    <t>INSTALACIJA RASVJETE I PRIKLJUČNICA</t>
  </si>
  <si>
    <t>Dobava i montaža, Iskop rova u zemlji 3 kategorije za napojni kabel jake struje, od postojeće TS do novog RGH u strojarnici te djelomično do spremnika lož ulja (napojni kabeli za grijače i pumpe), komplet s naknadnim zatrpavanjem i odvozom na deponiju. Stavka uključuje i postavljanje pijeska i to min. 50 % od rova. Zatrpavanje izvesti s očišćenim materijalom iskopa i s pijeskom.</t>
  </si>
  <si>
    <t>Dobava i montaža, U elekro ormaru strojarnice RGH/C potrebno je ugraditi potrebnu automatsku upravljačku opremu za napajanje i upravljanje novougrađene  opreme u strojarnici I ugraditi DDC opremu, sve zajedno ožičiti, testirati I staviti u pogon sukladno nuđenoj opremi automatskog upravljanja</t>
  </si>
  <si>
    <t>Dobava i montaža, postavljanje po objektu, komplet sa odgovarajućim nosačima i spoinicama postavljenim na razmaku 0.6m, čelične pocinčane trake (FeZn) P25x4mm</t>
  </si>
  <si>
    <t>Dobava i montaža,Povezivanje uzemljivačke (FeZn) trake na strane metalne mase,  rastavljivim - vijčanim spojem, komplet sa svim potrebnim spojnim materijalom i priborom</t>
  </si>
  <si>
    <t>Dobava i montaža,Povezivanje uzemljivačke (FeZn) trake na strane metalne mase,  nerastavljivim spojem- varenjem, komplet sa svim potrebnim materijalom i priborom</t>
  </si>
  <si>
    <t>Dobava i montaža,Kombinirani iskop rova za temeljne stope, širine i dubine prema projektu, u zemljanom materijalu. Iskop izvesti uz povećan oprez kako bi stijenke rova poslužile kao oplata pri betoniranju. U cijenu uključiti utovar iskopanog materijala u vozilo i prijevoz na odlagalište do 30 km. Obračun po m³ iskopanog materijala u sraslom stanju.</t>
  </si>
  <si>
    <t>Dobava i montaža,Planiranje i uređenje dna iskopa za temelje. Uključuje dno iskopa za temelje zgrade, stuba, rampi i podnih ploča. Obračun po m² obrađenog tla.</t>
  </si>
  <si>
    <t>Dobava i montaža,Zasipavanje materijalom iz iskopa dijelova između i oko temelja. Koristi se materijal preostao od iskopa. Stavka uključuje i strojno nabijanje površine zemlje između temelja prije ugradnje tamponskog sloja. Obračun po m³ izvedenog nasipa.</t>
  </si>
  <si>
    <t xml:space="preserve">Dobava i montaža,Betoniranje armiranobetonskih temeljnih stopa u zemlji i djelomično u oplati, dimenzija prema projektu, betonom razreda tlačne čvrstoće C30/37. Stavka obuhvaća i izvedbu ojačanja postojeće temeljne konstrukcije prema statičkom proračunu, izradu i postavu oplate te nabavu, transport, ugradnju i njegu betona, uz potrebna ispitivanja i dokaze kvalitete. </t>
  </si>
  <si>
    <t>Dobava i montaža,sječenje, savijanje, ugradnja i postavljanje rebraste armature temelja. Armatura B500B.</t>
  </si>
  <si>
    <t>Dobava i montaža, sječenje, savijanje, ugradnja i postavljanje mrežaste armature u pločaste elemente. Armatura B500B.</t>
  </si>
  <si>
    <t>Dobava i montaža, ugradnja svog potrebnog materijalai izrada čelične nosive konstrukcije za osiguranje stabilnosti opreme sve prema glavnom projektu konstrukcije.</t>
  </si>
  <si>
    <t>Dobava i montaža,Zavšna obrada ličenjem zidova u bijelu boju, u dva ili više slojeva do pokrivanja podloge, uključivo sav potreban materijal</t>
  </si>
  <si>
    <t>Dobava i montaža, Sanacija podne ploče kotlovnice nakon izvedbe temelja betonom C30/37. Obračun po m² izvedene građevinske bruto površine građevina.</t>
  </si>
  <si>
    <t>Dobava i montaža, nove podne obloge strojarnice od keramičkih pločica 30x30 cm srednje klase 2, atestirane hrapavosti kao protuklizne obloga. Potrebno ljepilo za vezanje pločica na podnu oblogu. S izradom cokla na zidu 10 cm.</t>
  </si>
  <si>
    <t>Dobava i montaža,Sanacija krovišta nakon ugradnje dimnjaka i čelične konstrukcije za stabilizaciju dimnjaka. Obračun po m² izvedene građevinske bruto površine građevina.</t>
  </si>
  <si>
    <t>* čelični profil toplo cinčani HE 140A koji se postavlja uz opremu radi stabilizacije konstrukcije</t>
  </si>
  <si>
    <t>* čelični profil toplo cinčani HE 120A koji se postavlja uz opremu radi stabilizacije konstrukcije</t>
  </si>
  <si>
    <t>* INOX obujmice dimnjaka izrađene od profila 50x5 mm koje služe za obuhvat dimnjaka 600/700 mm i sidrednje u čelične profile HEA 160A. Obujmice na sebi imaju zatezni INOX vijak M16 x 100 mm s maticama M16 i zupčastom inox brtvom</t>
  </si>
  <si>
    <t>od elemenata, napravljen od nehrđajučeg čelika 1.4404 ili 1.4571 nazivnog promjera Ø400, tlačno nepropusni sa unutrašnjom brtvom. Dimovodni sistem je namjenjen za priključenje plinskih i trošila na lož ulje u podtlačnom i nadtlačnom režimu rada, u vlažnim ili suhim uvjetima. Maksimalna radna temperatura je ovisna o korištenim brtvama.</t>
  </si>
  <si>
    <t>Sistem je certificiran prema HRN EN 1856-1 ili 1856-2 ili jednakovrijedno</t>
  </si>
  <si>
    <t>Dimnjak sa silikonskom brtvom, duplostijeni, sistem dimnjaka od nehrđajućeg INOX čelika za rad svih vrsta modernih ložišta na plin i lož ulje, u podtlaku ili predtlaku, vlažnom ili suhom režimu rada. Tlačna nepropusnost osigurana je brtvom (silikonska 200°C ili EPDM 120°C).  Oznake  čelika 1.4521 (vanjska cijev 1.4301). debljine stijenke 0.5 mm i izolacijom 25 mm. Homogena izolacijska obloga od 25 mm visokokvalite čvrste mineralne vune s 120 kg/m3  je kontinuirana bez toplinskih mostova između dvije stijenke. 60 mm usadni spoj + široka obujmica 70 mm kao rezultat daju iznimno veliku čvrstoću spojeva  naročito kod horizontalnih dijelova.</t>
  </si>
  <si>
    <t>* čelični profil toplo cinčani sukladno detaljima projekta, čelične pločevine, spoji čelični elementi, razni čelični trnovi sukladno detaljima projekta, obračun prema dokaznicama mjera ugrađene opreme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</si>
</sst>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0"/>
    <numFmt numFmtId="165" formatCode="#,##0.00\ &quot;kn&quot;"/>
    <numFmt numFmtId="166" formatCode="#,##0.00\ ;&quot; (&quot;#,##0.00\);\-#\ ;@\ "/>
    <numFmt numFmtId="167" formatCode="\$#,##0.00"/>
    <numFmt numFmtId="168" formatCode="#,##0.00\ &quot;€&quot;"/>
    <numFmt numFmtId="169" formatCode="_-* #,##0.00_-;\-* #,##0.00_-;_-* &quot;-&quot;??_-;_-@"/>
  </numFmts>
  <fonts count="29">
    <font>
      <sz val="10"/>
      <name val="ElegaGarmnd BT"/>
      <family val="1"/>
    </font>
    <font>
      <sz val="11"/>
      <color theme="1"/>
      <name val="Calibri"/>
      <family val="2"/>
      <charset val="238"/>
      <scheme val="minor"/>
    </font>
    <font>
      <sz val="10"/>
      <name val="Arial"/>
      <family val="2"/>
      <charset val="238"/>
    </font>
    <font>
      <sz val="10"/>
      <name val="ElegaGarmnd BT"/>
      <family val="1"/>
    </font>
    <font>
      <sz val="11"/>
      <color indexed="8"/>
      <name val="Calibri"/>
      <family val="2"/>
      <charset val="238"/>
    </font>
    <font>
      <sz val="10"/>
      <name val="ElegaGarmnd BT"/>
      <family val="2"/>
      <charset val="238"/>
    </font>
    <font>
      <b/>
      <sz val="16"/>
      <name val="Arial"/>
      <family val="2"/>
      <charset val="238"/>
    </font>
    <font>
      <sz val="8"/>
      <name val="Arial"/>
      <family val="2"/>
      <charset val="238"/>
    </font>
    <font>
      <b/>
      <sz val="8"/>
      <name val="Arial"/>
      <family val="2"/>
      <charset val="238"/>
    </font>
    <font>
      <b/>
      <sz val="10"/>
      <name val="Arial"/>
      <family val="2"/>
      <charset val="238"/>
    </font>
    <font>
      <b/>
      <sz val="8"/>
      <name val="Arial CE"/>
      <family val="2"/>
      <charset val="238"/>
    </font>
    <font>
      <sz val="8"/>
      <name val="Arial CE"/>
      <charset val="238"/>
    </font>
    <font>
      <sz val="8"/>
      <name val="Arial CE"/>
      <family val="2"/>
      <charset val="238"/>
    </font>
    <font>
      <sz val="10"/>
      <name val="Arial"/>
      <family val="2"/>
    </font>
    <font>
      <vertAlign val="superscript"/>
      <sz val="8"/>
      <name val="Arial"/>
      <family val="2"/>
      <charset val="238"/>
    </font>
    <font>
      <sz val="16"/>
      <name val="Arial"/>
      <family val="2"/>
      <charset val="238"/>
    </font>
    <font>
      <b/>
      <sz val="8"/>
      <name val="Arial CE"/>
      <charset val="238"/>
    </font>
    <font>
      <sz val="8"/>
      <name val="ElegaGarmnd BT"/>
      <family val="1"/>
      <charset val="238"/>
    </font>
    <font>
      <sz val="12"/>
      <name val="Arial CE"/>
      <charset val="238"/>
    </font>
    <font>
      <b/>
      <sz val="12"/>
      <name val="Arial"/>
      <family val="2"/>
      <charset val="238"/>
    </font>
    <font>
      <b/>
      <sz val="10"/>
      <name val="Verdana"/>
      <family val="2"/>
      <charset val="238"/>
    </font>
    <font>
      <b/>
      <i/>
      <sz val="8"/>
      <name val="Verdana"/>
      <family val="2"/>
      <charset val="238"/>
    </font>
    <font>
      <b/>
      <i/>
      <sz val="8"/>
      <name val="Arial"/>
      <family val="2"/>
      <charset val="238"/>
    </font>
    <font>
      <sz val="12"/>
      <name val="Arial"/>
      <family val="2"/>
      <charset val="238"/>
    </font>
    <font>
      <i/>
      <sz val="8"/>
      <name val="Arial"/>
      <family val="2"/>
      <charset val="238"/>
    </font>
    <font>
      <sz val="11"/>
      <color indexed="17"/>
      <name val="Calibri"/>
      <family val="2"/>
      <charset val="238"/>
    </font>
    <font>
      <sz val="8"/>
      <name val="Verdana"/>
      <family val="2"/>
      <charset val="238"/>
    </font>
    <font>
      <sz val="8"/>
      <name val="Arial"/>
      <family val="2"/>
    </font>
    <font>
      <vertAlign val="superscript"/>
      <sz val="8"/>
      <name val="Arial"/>
      <family val="2"/>
    </font>
  </fonts>
  <fills count="7">
    <fill>
      <patternFill patternType="none"/>
    </fill>
    <fill>
      <patternFill patternType="gray125"/>
    </fill>
    <fill>
      <patternFill patternType="solid">
        <fgColor rgb="FFFFFF00"/>
        <bgColor indexed="64"/>
      </patternFill>
    </fill>
    <fill>
      <patternFill patternType="solid">
        <fgColor theme="6" tint="0.79998168889431442"/>
        <bgColor indexed="65"/>
      </patternFill>
    </fill>
    <fill>
      <patternFill patternType="solid">
        <fgColor indexed="22"/>
        <bgColor indexed="31"/>
      </patternFill>
    </fill>
    <fill>
      <patternFill patternType="solid">
        <fgColor rgb="FFFFFF00"/>
        <bgColor indexed="31"/>
      </patternFill>
    </fill>
    <fill>
      <patternFill patternType="solid">
        <fgColor indexed="42"/>
        <bgColor indexed="27"/>
      </patternFill>
    </fill>
  </fills>
  <borders count="8">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8"/>
      </top>
      <bottom style="double">
        <color indexed="8"/>
      </bottom>
      <diagonal/>
    </border>
  </borders>
  <cellStyleXfs count="15">
    <xf numFmtId="0" fontId="0" fillId="0" borderId="0"/>
    <xf numFmtId="0" fontId="2" fillId="0" borderId="0"/>
    <xf numFmtId="0" fontId="4" fillId="0" borderId="0"/>
    <xf numFmtId="0" fontId="3" fillId="0" borderId="0"/>
    <xf numFmtId="0" fontId="3" fillId="0" borderId="0"/>
    <xf numFmtId="0" fontId="13" fillId="0" borderId="0"/>
    <xf numFmtId="0" fontId="2" fillId="0" borderId="0"/>
    <xf numFmtId="0" fontId="18" fillId="0" borderId="0"/>
    <xf numFmtId="0" fontId="1" fillId="3" borderId="0" applyNumberFormat="0" applyBorder="0" applyAlignment="0" applyProtection="0"/>
    <xf numFmtId="4" fontId="20" fillId="4" borderId="7" applyProtection="0">
      <alignment horizontal="left" vertical="top"/>
    </xf>
    <xf numFmtId="0" fontId="21" fillId="0" borderId="0" applyBorder="0" applyProtection="0">
      <alignment vertical="top"/>
    </xf>
    <xf numFmtId="4" fontId="23" fillId="0" borderId="0"/>
    <xf numFmtId="0" fontId="25" fillId="6" borderId="0" applyBorder="0" applyProtection="0">
      <alignment vertical="top"/>
    </xf>
    <xf numFmtId="166" fontId="26" fillId="0" borderId="0" applyBorder="0" applyProtection="0">
      <alignment vertical="top"/>
    </xf>
    <xf numFmtId="43" fontId="3" fillId="0" borderId="0" applyFont="0" applyFill="0" applyBorder="0" applyAlignment="0" applyProtection="0"/>
  </cellStyleXfs>
  <cellXfs count="259">
    <xf numFmtId="43" fontId="0" fillId="0" borderId="0" xfId="0" applyNumberFormat="1"/>
    <xf numFmtId="1" fontId="8" fillId="0" borderId="0" xfId="0" applyNumberFormat="1" applyFont="1" applyAlignment="1">
      <alignment horizontal="center" vertical="top" wrapText="1"/>
    </xf>
    <xf numFmtId="0" fontId="7" fillId="0" borderId="0" xfId="0" applyFont="1" applyAlignment="1">
      <alignment horizontal="left" vertical="top" wrapText="1"/>
    </xf>
    <xf numFmtId="1" fontId="9" fillId="2" borderId="1" xfId="0" applyNumberFormat="1" applyFont="1" applyFill="1" applyBorder="1" applyAlignment="1">
      <alignment horizontal="center" vertical="top"/>
    </xf>
    <xf numFmtId="0" fontId="9" fillId="2" borderId="1" xfId="0" applyFont="1" applyFill="1" applyBorder="1" applyAlignment="1">
      <alignment vertical="top"/>
    </xf>
    <xf numFmtId="1" fontId="9" fillId="0" borderId="0" xfId="0" applyNumberFormat="1" applyFont="1" applyAlignment="1">
      <alignment horizontal="center" vertical="top"/>
    </xf>
    <xf numFmtId="0" fontId="9" fillId="0" borderId="0" xfId="0" applyFont="1" applyAlignment="1">
      <alignment horizontal="left" vertical="top"/>
    </xf>
    <xf numFmtId="1" fontId="8" fillId="0" borderId="0" xfId="0" applyNumberFormat="1" applyFont="1" applyAlignment="1">
      <alignment horizontal="center" vertical="top"/>
    </xf>
    <xf numFmtId="0" fontId="8" fillId="0" borderId="0" xfId="0" applyFont="1" applyAlignment="1">
      <alignment vertical="top"/>
    </xf>
    <xf numFmtId="0" fontId="7" fillId="0" borderId="0" xfId="0" applyFont="1" applyAlignment="1">
      <alignment vertical="top"/>
    </xf>
    <xf numFmtId="4" fontId="7" fillId="0" borderId="0" xfId="0" applyNumberFormat="1" applyFont="1" applyAlignment="1">
      <alignment vertical="top"/>
    </xf>
    <xf numFmtId="0" fontId="10" fillId="0" borderId="0" xfId="0" applyFont="1" applyAlignment="1">
      <alignment horizontal="center" vertical="top"/>
    </xf>
    <xf numFmtId="0" fontId="11" fillId="0" borderId="0" xfId="0" applyFont="1" applyAlignment="1">
      <alignment horizontal="left" vertical="top" wrapText="1"/>
    </xf>
    <xf numFmtId="0" fontId="7" fillId="0" borderId="0" xfId="0" applyFont="1" applyAlignment="1">
      <alignment horizontal="center" vertical="top"/>
    </xf>
    <xf numFmtId="0" fontId="7" fillId="0" borderId="0" xfId="0" applyFont="1"/>
    <xf numFmtId="0" fontId="8" fillId="0" borderId="0" xfId="0" applyFont="1" applyAlignment="1">
      <alignment horizontal="center" vertical="top"/>
    </xf>
    <xf numFmtId="4" fontId="7" fillId="0" borderId="0" xfId="0" applyNumberFormat="1" applyFont="1" applyAlignment="1">
      <alignment horizontal="center" vertical="top"/>
    </xf>
    <xf numFmtId="4" fontId="8" fillId="0" borderId="0" xfId="0" applyNumberFormat="1" applyFont="1"/>
    <xf numFmtId="0" fontId="8" fillId="0" borderId="0" xfId="0" applyFont="1" applyAlignment="1">
      <alignment horizontal="left" vertical="top" wrapText="1"/>
    </xf>
    <xf numFmtId="0" fontId="7" fillId="0" borderId="0" xfId="0" applyFont="1" applyAlignment="1">
      <alignment horizontal="justify" vertical="top" wrapText="1"/>
    </xf>
    <xf numFmtId="4" fontId="10" fillId="0" borderId="0" xfId="0" applyNumberFormat="1" applyFont="1"/>
    <xf numFmtId="0" fontId="12" fillId="0" borderId="0" xfId="0" applyFont="1"/>
    <xf numFmtId="2" fontId="7" fillId="0" borderId="0" xfId="0" applyNumberFormat="1" applyFont="1" applyAlignment="1">
      <alignment horizontal="center" vertical="top"/>
    </xf>
    <xf numFmtId="0" fontId="12" fillId="0" borderId="0" xfId="0" applyFont="1" applyAlignment="1">
      <alignment horizontal="left" vertical="top" wrapText="1"/>
    </xf>
    <xf numFmtId="0" fontId="8" fillId="0" borderId="0" xfId="0" applyFont="1"/>
    <xf numFmtId="1" fontId="8" fillId="2" borderId="1" xfId="0" applyNumberFormat="1" applyFont="1" applyFill="1" applyBorder="1" applyAlignment="1">
      <alignment horizontal="center" vertical="top"/>
    </xf>
    <xf numFmtId="43" fontId="7" fillId="0" borderId="0" xfId="0" applyNumberFormat="1" applyFont="1"/>
    <xf numFmtId="0" fontId="9" fillId="0" borderId="0" xfId="0" applyFont="1" applyAlignment="1">
      <alignment horizontal="justify" vertical="top" wrapText="1"/>
    </xf>
    <xf numFmtId="1" fontId="8" fillId="2" borderId="2" xfId="0" applyNumberFormat="1" applyFont="1" applyFill="1" applyBorder="1" applyAlignment="1">
      <alignment horizontal="center" vertical="center" wrapText="1"/>
    </xf>
    <xf numFmtId="1" fontId="8" fillId="0" borderId="4" xfId="0" applyNumberFormat="1" applyFont="1" applyBorder="1" applyAlignment="1">
      <alignment horizontal="center" vertical="top"/>
    </xf>
    <xf numFmtId="0" fontId="7" fillId="0" borderId="4" xfId="0" applyFont="1" applyBorder="1" applyAlignment="1">
      <alignment horizontal="left" vertical="top" wrapText="1"/>
    </xf>
    <xf numFmtId="43" fontId="2" fillId="2" borderId="0" xfId="0" applyNumberFormat="1" applyFont="1" applyFill="1"/>
    <xf numFmtId="1" fontId="6" fillId="0" borderId="0" xfId="0" applyNumberFormat="1" applyFont="1" applyAlignment="1">
      <alignment horizontal="center" vertical="top" wrapText="1"/>
    </xf>
    <xf numFmtId="0" fontId="15" fillId="0" borderId="0" xfId="0" applyFont="1" applyAlignment="1">
      <alignment horizontal="left" vertical="top" wrapText="1"/>
    </xf>
    <xf numFmtId="0" fontId="9" fillId="2" borderId="1" xfId="0" applyFont="1" applyFill="1" applyBorder="1" applyAlignment="1">
      <alignment horizontal="justify" vertical="top" wrapText="1"/>
    </xf>
    <xf numFmtId="0" fontId="9" fillId="0" borderId="0" xfId="0" applyFont="1" applyAlignment="1">
      <alignment horizontal="center" vertical="center"/>
    </xf>
    <xf numFmtId="0" fontId="9" fillId="0" borderId="0" xfId="0" applyFont="1" applyAlignment="1">
      <alignment horizontal="center" vertical="top"/>
    </xf>
    <xf numFmtId="0" fontId="2" fillId="2" borderId="0" xfId="0" applyFont="1" applyFill="1"/>
    <xf numFmtId="0" fontId="7" fillId="0" borderId="2" xfId="0" applyFont="1" applyBorder="1" applyAlignment="1">
      <alignment horizontal="center" vertical="center" wrapText="1"/>
    </xf>
    <xf numFmtId="1" fontId="8" fillId="0" borderId="3" xfId="0" applyNumberFormat="1" applyFont="1" applyBorder="1" applyAlignment="1">
      <alignment horizontal="center" vertical="center" wrapText="1"/>
    </xf>
    <xf numFmtId="0" fontId="7" fillId="0" borderId="3" xfId="0" applyFont="1" applyBorder="1" applyAlignment="1">
      <alignment horizontal="left" vertical="center" wrapText="1"/>
    </xf>
    <xf numFmtId="43" fontId="2" fillId="0" borderId="0" xfId="0" applyNumberFormat="1" applyFont="1"/>
    <xf numFmtId="0" fontId="7" fillId="0" borderId="0" xfId="0" applyFont="1" applyAlignment="1">
      <alignment vertical="top" wrapText="1"/>
    </xf>
    <xf numFmtId="0" fontId="8" fillId="0" borderId="0" xfId="0" applyFont="1" applyAlignment="1">
      <alignment horizontal="justify" vertical="top" wrapText="1"/>
    </xf>
    <xf numFmtId="0" fontId="16" fillId="0" borderId="0" xfId="0" applyFont="1" applyAlignment="1">
      <alignment horizontal="left" vertical="top" wrapText="1"/>
    </xf>
    <xf numFmtId="0" fontId="8" fillId="0" borderId="0" xfId="0" applyFont="1" applyAlignment="1">
      <alignment vertical="top" wrapText="1"/>
    </xf>
    <xf numFmtId="0" fontId="7" fillId="0" borderId="0" xfId="0" applyFont="1" applyAlignment="1">
      <alignment horizontal="center"/>
    </xf>
    <xf numFmtId="49" fontId="7" fillId="0" borderId="0" xfId="0" applyNumberFormat="1" applyFont="1" applyAlignment="1">
      <alignment vertical="top" wrapText="1"/>
    </xf>
    <xf numFmtId="49" fontId="7" fillId="0" borderId="0" xfId="0" applyNumberFormat="1" applyFont="1" applyAlignment="1">
      <alignment horizontal="left" vertical="top" wrapText="1"/>
    </xf>
    <xf numFmtId="0" fontId="7" fillId="0" borderId="0" xfId="0" quotePrefix="1" applyFont="1" applyAlignment="1">
      <alignment horizontal="left" vertical="top" wrapText="1"/>
    </xf>
    <xf numFmtId="1" fontId="7" fillId="0" borderId="0" xfId="0" applyNumberFormat="1" applyFont="1" applyAlignment="1">
      <alignment horizontal="center" vertical="top"/>
    </xf>
    <xf numFmtId="0" fontId="17" fillId="0" borderId="0" xfId="0" applyFont="1"/>
    <xf numFmtId="49" fontId="7" fillId="0" borderId="0" xfId="0" applyNumberFormat="1" applyFont="1" applyAlignment="1">
      <alignment horizontal="justify" vertical="top" wrapText="1"/>
    </xf>
    <xf numFmtId="4" fontId="12" fillId="0" borderId="0" xfId="0" applyNumberFormat="1" applyFont="1" applyAlignment="1">
      <alignment vertical="top"/>
    </xf>
    <xf numFmtId="2" fontId="7" fillId="0" borderId="0" xfId="0" applyNumberFormat="1" applyFont="1" applyAlignment="1">
      <alignment horizontal="center"/>
    </xf>
    <xf numFmtId="4" fontId="7" fillId="0" borderId="0" xfId="0" applyNumberFormat="1" applyFont="1" applyAlignment="1">
      <alignment horizontal="right"/>
    </xf>
    <xf numFmtId="0" fontId="7" fillId="0" borderId="0" xfId="0" applyFont="1" applyAlignment="1">
      <alignment wrapText="1"/>
    </xf>
    <xf numFmtId="0" fontId="7" fillId="0" borderId="0" xfId="4" applyFont="1" applyAlignment="1">
      <alignment horizontal="justify" vertical="top"/>
    </xf>
    <xf numFmtId="43" fontId="7" fillId="0" borderId="0" xfId="0" applyNumberFormat="1" applyFont="1" applyAlignment="1">
      <alignment vertical="top"/>
    </xf>
    <xf numFmtId="2" fontId="12" fillId="0" borderId="0" xfId="0" applyNumberFormat="1" applyFont="1" applyAlignment="1">
      <alignment horizontal="center" vertical="top"/>
    </xf>
    <xf numFmtId="0" fontId="12" fillId="0" borderId="0" xfId="0" applyFont="1" applyAlignment="1">
      <alignment vertical="top"/>
    </xf>
    <xf numFmtId="49" fontId="7" fillId="0" borderId="0" xfId="0" applyNumberFormat="1" applyFont="1" applyAlignment="1">
      <alignment horizontal="right" vertical="top" wrapText="1"/>
    </xf>
    <xf numFmtId="49" fontId="8" fillId="0" borderId="0" xfId="0" applyNumberFormat="1" applyFont="1" applyAlignment="1">
      <alignment vertical="top" wrapText="1"/>
    </xf>
    <xf numFmtId="0" fontId="8" fillId="0" borderId="0" xfId="0" applyFont="1" applyAlignment="1">
      <alignment horizontal="center" vertical="top" wrapText="1"/>
    </xf>
    <xf numFmtId="0" fontId="7" fillId="0" borderId="0" xfId="4" applyFont="1" applyAlignment="1">
      <alignment vertical="top"/>
    </xf>
    <xf numFmtId="0" fontId="7" fillId="0" borderId="0" xfId="4" applyFont="1" applyAlignment="1">
      <alignment horizontal="justify" vertical="top" wrapText="1"/>
    </xf>
    <xf numFmtId="0" fontId="17" fillId="0" borderId="0" xfId="4" applyFont="1" applyAlignment="1">
      <alignment vertical="top"/>
    </xf>
    <xf numFmtId="0" fontId="7" fillId="0" borderId="0" xfId="0" applyFont="1" applyAlignment="1">
      <alignment horizontal="justify" vertical="top"/>
    </xf>
    <xf numFmtId="4" fontId="7" fillId="0" borderId="0" xfId="0" applyNumberFormat="1" applyFont="1" applyAlignment="1">
      <alignment horizontal="right" vertical="top"/>
    </xf>
    <xf numFmtId="43" fontId="7" fillId="0" borderId="3" xfId="0" applyNumberFormat="1" applyFont="1" applyBorder="1" applyAlignment="1">
      <alignment horizontal="center" vertical="top" wrapText="1"/>
    </xf>
    <xf numFmtId="2" fontId="7" fillId="0" borderId="3" xfId="0" applyNumberFormat="1" applyFont="1" applyBorder="1" applyAlignment="1">
      <alignment horizontal="center" vertical="top" wrapText="1"/>
    </xf>
    <xf numFmtId="4" fontId="7" fillId="0" borderId="3" xfId="0" applyNumberFormat="1" applyFont="1" applyBorder="1" applyAlignment="1">
      <alignment horizontal="center" vertical="top" wrapText="1"/>
    </xf>
    <xf numFmtId="43" fontId="7" fillId="0" borderId="0" xfId="0" applyNumberFormat="1" applyFont="1" applyAlignment="1">
      <alignment horizontal="center" vertical="top" wrapText="1"/>
    </xf>
    <xf numFmtId="2" fontId="7" fillId="0" borderId="0" xfId="0" applyNumberFormat="1" applyFont="1" applyAlignment="1">
      <alignment horizontal="center" vertical="top" wrapText="1"/>
    </xf>
    <xf numFmtId="4" fontId="7" fillId="0" borderId="0" xfId="0" applyNumberFormat="1" applyFont="1" applyAlignment="1">
      <alignment horizontal="right" vertical="top" wrapText="1"/>
    </xf>
    <xf numFmtId="43" fontId="15" fillId="0" borderId="0" xfId="0" applyNumberFormat="1" applyFont="1" applyAlignment="1">
      <alignment horizontal="center" vertical="top" wrapText="1"/>
    </xf>
    <xf numFmtId="2" fontId="15" fillId="0" borderId="0" xfId="0" applyNumberFormat="1" applyFont="1" applyAlignment="1">
      <alignment horizontal="center" vertical="top" wrapText="1"/>
    </xf>
    <xf numFmtId="4" fontId="15" fillId="0" borderId="0" xfId="0" applyNumberFormat="1" applyFont="1" applyAlignment="1">
      <alignment horizontal="right" vertical="top" wrapText="1"/>
    </xf>
    <xf numFmtId="164" fontId="7" fillId="0" borderId="0" xfId="0" applyNumberFormat="1" applyFont="1" applyAlignment="1">
      <alignment horizontal="right" vertical="top"/>
    </xf>
    <xf numFmtId="2" fontId="8" fillId="0" borderId="0" xfId="0" applyNumberFormat="1" applyFont="1" applyAlignment="1">
      <alignment horizontal="center" vertical="top"/>
    </xf>
    <xf numFmtId="164" fontId="7" fillId="0" borderId="0" xfId="0" applyNumberFormat="1" applyFont="1" applyAlignment="1">
      <alignment horizontal="center" vertical="top" wrapText="1"/>
    </xf>
    <xf numFmtId="2" fontId="2" fillId="2" borderId="1" xfId="0" applyNumberFormat="1" applyFont="1" applyFill="1" applyBorder="1" applyAlignment="1">
      <alignment horizontal="center" vertical="top"/>
    </xf>
    <xf numFmtId="4" fontId="2" fillId="2" borderId="1" xfId="0" applyNumberFormat="1" applyFont="1" applyFill="1" applyBorder="1" applyAlignment="1">
      <alignment horizontal="right" vertical="top"/>
    </xf>
    <xf numFmtId="0" fontId="11" fillId="0" borderId="0" xfId="0" applyFont="1" applyAlignment="1">
      <alignment horizontal="center" vertical="top"/>
    </xf>
    <xf numFmtId="2" fontId="11" fillId="0" borderId="0" xfId="0" applyNumberFormat="1" applyFont="1" applyAlignment="1">
      <alignment horizontal="center" vertical="top"/>
    </xf>
    <xf numFmtId="4" fontId="12" fillId="0" borderId="0" xfId="0" applyNumberFormat="1" applyFont="1" applyAlignment="1">
      <alignment horizontal="right" vertical="top"/>
    </xf>
    <xf numFmtId="4" fontId="11" fillId="0" borderId="0" xfId="0" applyNumberFormat="1" applyFont="1" applyAlignment="1">
      <alignment horizontal="center" vertical="top"/>
    </xf>
    <xf numFmtId="0" fontId="7" fillId="0" borderId="0" xfId="0" applyFont="1" applyAlignment="1">
      <alignment horizontal="right" vertical="top"/>
    </xf>
    <xf numFmtId="4" fontId="7" fillId="0" borderId="0" xfId="0" applyNumberFormat="1" applyFont="1" applyAlignment="1">
      <alignment horizontal="center" vertical="top" wrapText="1"/>
    </xf>
    <xf numFmtId="0" fontId="12" fillId="0" borderId="0" xfId="0" applyFont="1" applyAlignment="1">
      <alignment horizontal="center" vertical="top"/>
    </xf>
    <xf numFmtId="4" fontId="12" fillId="0" borderId="0" xfId="0" applyNumberFormat="1" applyFont="1" applyAlignment="1">
      <alignment horizontal="center" vertical="top"/>
    </xf>
    <xf numFmtId="0" fontId="7" fillId="0" borderId="0" xfId="0" applyFont="1" applyAlignment="1">
      <alignment horizontal="center" vertical="top" wrapText="1"/>
    </xf>
    <xf numFmtId="4" fontId="12" fillId="0" borderId="0" xfId="0" applyNumberFormat="1" applyFont="1" applyAlignment="1">
      <alignment horizontal="center" vertical="top" wrapText="1"/>
    </xf>
    <xf numFmtId="0" fontId="7" fillId="0" borderId="0" xfId="3" applyFont="1" applyAlignment="1">
      <alignment horizontal="center" vertical="top"/>
    </xf>
    <xf numFmtId="1" fontId="7" fillId="0" borderId="0" xfId="0" applyNumberFormat="1" applyFont="1" applyAlignment="1">
      <alignment horizontal="center" vertical="top" wrapText="1"/>
    </xf>
    <xf numFmtId="0" fontId="17" fillId="0" borderId="0" xfId="0" applyFont="1" applyAlignment="1">
      <alignment vertical="top"/>
    </xf>
    <xf numFmtId="0" fontId="12" fillId="0" borderId="0" xfId="0" applyFont="1" applyAlignment="1">
      <alignment horizontal="right" vertical="top"/>
    </xf>
    <xf numFmtId="0" fontId="12" fillId="0" borderId="0" xfId="0" applyFont="1" applyAlignment="1">
      <alignment horizontal="center" vertical="top" wrapText="1"/>
    </xf>
    <xf numFmtId="4" fontId="12" fillId="0" borderId="0" xfId="0" applyNumberFormat="1" applyFont="1" applyAlignment="1">
      <alignment horizontal="right" vertical="top" wrapText="1"/>
    </xf>
    <xf numFmtId="2" fontId="12" fillId="0" borderId="0" xfId="0" applyNumberFormat="1" applyFont="1" applyAlignment="1">
      <alignment horizontal="center" vertical="top" wrapText="1"/>
    </xf>
    <xf numFmtId="4" fontId="9" fillId="2" borderId="1" xfId="0" applyNumberFormat="1" applyFont="1" applyFill="1" applyBorder="1" applyAlignment="1">
      <alignment horizontal="right" vertical="top" wrapText="1"/>
    </xf>
    <xf numFmtId="4" fontId="9" fillId="2" borderId="1" xfId="0" applyNumberFormat="1" applyFont="1" applyFill="1" applyBorder="1" applyAlignment="1">
      <alignment horizontal="right" vertical="top"/>
    </xf>
    <xf numFmtId="49" fontId="7" fillId="0" borderId="0" xfId="0" applyNumberFormat="1" applyFont="1" applyAlignment="1">
      <alignment horizontal="center" vertical="top" wrapText="1"/>
    </xf>
    <xf numFmtId="0" fontId="9" fillId="2" borderId="1" xfId="0" applyFont="1" applyFill="1" applyBorder="1" applyAlignment="1">
      <alignment horizontal="center" vertical="top" wrapText="1"/>
    </xf>
    <xf numFmtId="0" fontId="9" fillId="0" borderId="0" xfId="0" applyFont="1" applyAlignment="1">
      <alignment horizontal="center" vertical="top" wrapText="1"/>
    </xf>
    <xf numFmtId="4" fontId="2" fillId="2" borderId="1" xfId="0" applyNumberFormat="1" applyFont="1" applyFill="1" applyBorder="1" applyAlignment="1">
      <alignment horizontal="center" vertical="top"/>
    </xf>
    <xf numFmtId="43" fontId="7" fillId="0" borderId="4" xfId="0" applyNumberFormat="1" applyFont="1" applyBorder="1" applyAlignment="1">
      <alignment horizontal="center" vertical="top" wrapText="1"/>
    </xf>
    <xf numFmtId="2" fontId="7" fillId="0" borderId="4" xfId="0" applyNumberFormat="1" applyFont="1" applyBorder="1" applyAlignment="1">
      <alignment horizontal="center" vertical="top" wrapText="1"/>
    </xf>
    <xf numFmtId="4" fontId="9" fillId="0" borderId="0" xfId="0" applyNumberFormat="1" applyFont="1" applyAlignment="1">
      <alignment horizontal="center" vertical="top"/>
    </xf>
    <xf numFmtId="2" fontId="9" fillId="0" borderId="0" xfId="0" applyNumberFormat="1" applyFont="1" applyAlignment="1">
      <alignment horizontal="center" vertical="top"/>
    </xf>
    <xf numFmtId="4" fontId="9" fillId="0" borderId="0" xfId="0" applyNumberFormat="1" applyFont="1" applyAlignment="1">
      <alignment horizontal="right" vertical="top"/>
    </xf>
    <xf numFmtId="4" fontId="2" fillId="0" borderId="0" xfId="0" applyNumberFormat="1" applyFont="1" applyAlignment="1">
      <alignment horizontal="right" vertical="top"/>
    </xf>
    <xf numFmtId="2" fontId="9" fillId="0" borderId="0" xfId="0" applyNumberFormat="1" applyFont="1" applyAlignment="1">
      <alignment horizontal="center" vertical="top" wrapText="1"/>
    </xf>
    <xf numFmtId="16" fontId="8" fillId="0" borderId="0" xfId="0" applyNumberFormat="1" applyFont="1" applyAlignment="1">
      <alignment horizontal="center" vertical="top"/>
    </xf>
    <xf numFmtId="4" fontId="7" fillId="0" borderId="0" xfId="4" applyNumberFormat="1" applyFont="1" applyAlignment="1">
      <alignment horizontal="right" vertical="top"/>
    </xf>
    <xf numFmtId="43" fontId="7" fillId="0" borderId="0" xfId="0" applyNumberFormat="1" applyFont="1" applyAlignment="1">
      <alignment horizontal="right" vertical="top"/>
    </xf>
    <xf numFmtId="43" fontId="17" fillId="0" borderId="0" xfId="0" applyNumberFormat="1" applyFont="1" applyAlignment="1">
      <alignment horizontal="right" vertical="top"/>
    </xf>
    <xf numFmtId="49" fontId="8" fillId="0" borderId="0" xfId="0" applyNumberFormat="1" applyFont="1" applyAlignment="1">
      <alignment horizontal="center" vertical="top" wrapText="1"/>
    </xf>
    <xf numFmtId="43" fontId="7" fillId="0" borderId="0" xfId="0" applyNumberFormat="1" applyFont="1" applyAlignment="1">
      <alignment horizontal="center" vertical="top"/>
    </xf>
    <xf numFmtId="0" fontId="7" fillId="0" borderId="0" xfId="0" applyFont="1" applyAlignment="1">
      <alignment vertical="center"/>
    </xf>
    <xf numFmtId="0" fontId="7" fillId="0" borderId="0" xfId="4" applyFont="1" applyAlignment="1">
      <alignment horizontal="center" vertical="top"/>
    </xf>
    <xf numFmtId="1" fontId="8" fillId="0" borderId="0" xfId="4" applyNumberFormat="1" applyFont="1" applyAlignment="1">
      <alignment horizontal="center" vertical="top"/>
    </xf>
    <xf numFmtId="4" fontId="7" fillId="0" borderId="0" xfId="4" applyNumberFormat="1" applyFont="1" applyAlignment="1">
      <alignment horizontal="center" vertical="top"/>
    </xf>
    <xf numFmtId="0" fontId="8" fillId="0" borderId="0" xfId="4" applyFont="1" applyAlignment="1">
      <alignment horizontal="center" vertical="top"/>
    </xf>
    <xf numFmtId="0" fontId="2" fillId="2" borderId="1" xfId="0" applyFont="1" applyFill="1" applyBorder="1" applyAlignment="1">
      <alignment horizontal="center" vertical="top"/>
    </xf>
    <xf numFmtId="4" fontId="11" fillId="0" borderId="0" xfId="0" applyNumberFormat="1" applyFont="1" applyAlignment="1">
      <alignment horizontal="right" vertical="top"/>
    </xf>
    <xf numFmtId="2" fontId="2" fillId="0" borderId="0" xfId="0" applyNumberFormat="1" applyFont="1" applyAlignment="1">
      <alignment horizontal="center" vertical="top" wrapText="1"/>
    </xf>
    <xf numFmtId="2" fontId="2" fillId="2" borderId="1" xfId="0" applyNumberFormat="1" applyFont="1" applyFill="1" applyBorder="1" applyAlignment="1">
      <alignment horizontal="center" vertical="top" wrapText="1"/>
    </xf>
    <xf numFmtId="0" fontId="2" fillId="0" borderId="0" xfId="0" applyFont="1" applyAlignment="1">
      <alignment horizontal="left" vertical="top" wrapText="1"/>
    </xf>
    <xf numFmtId="0" fontId="2" fillId="0" borderId="0" xfId="0" applyFont="1" applyAlignment="1">
      <alignment horizontal="center" vertical="top" wrapText="1"/>
    </xf>
    <xf numFmtId="43" fontId="7" fillId="2" borderId="0" xfId="0" applyNumberFormat="1" applyFont="1" applyFill="1"/>
    <xf numFmtId="43" fontId="9" fillId="0" borderId="0" xfId="0" applyNumberFormat="1" applyFont="1" applyAlignment="1">
      <alignment horizontal="center" vertical="top"/>
    </xf>
    <xf numFmtId="2" fontId="2" fillId="0" borderId="0" xfId="0" applyNumberFormat="1" applyFont="1" applyAlignment="1">
      <alignment horizontal="center" vertical="top"/>
    </xf>
    <xf numFmtId="43" fontId="2" fillId="0" borderId="0" xfId="0" applyNumberFormat="1" applyFont="1" applyAlignment="1">
      <alignment horizontal="left" vertical="top"/>
    </xf>
    <xf numFmtId="0" fontId="17" fillId="0" borderId="0" xfId="0" applyFont="1" applyAlignment="1">
      <alignment horizontal="center" vertical="top"/>
    </xf>
    <xf numFmtId="0" fontId="2" fillId="0" borderId="0" xfId="0" applyFont="1" applyAlignment="1">
      <alignment horizontal="center" vertical="top"/>
    </xf>
    <xf numFmtId="43" fontId="2" fillId="0" borderId="0" xfId="0" applyNumberFormat="1" applyFont="1" applyAlignment="1">
      <alignment horizontal="center" vertical="top"/>
    </xf>
    <xf numFmtId="0" fontId="8" fillId="0" borderId="0" xfId="0" applyFont="1" applyAlignment="1">
      <alignment horizontal="center"/>
    </xf>
    <xf numFmtId="43" fontId="2" fillId="2" borderId="0" xfId="0" applyNumberFormat="1" applyFont="1" applyFill="1" applyAlignment="1">
      <alignment vertical="top"/>
    </xf>
    <xf numFmtId="43" fontId="2" fillId="0" borderId="0" xfId="0" applyNumberFormat="1" applyFont="1" applyAlignment="1">
      <alignment vertical="top"/>
    </xf>
    <xf numFmtId="0" fontId="2" fillId="2" borderId="0" xfId="0" applyFont="1" applyFill="1" applyAlignment="1">
      <alignment vertical="top"/>
    </xf>
    <xf numFmtId="0" fontId="2" fillId="0" borderId="0" xfId="5" applyFont="1"/>
    <xf numFmtId="0" fontId="9" fillId="0" borderId="0" xfId="8" applyFont="1" applyFill="1" applyAlignment="1">
      <alignment horizontal="center" wrapText="1"/>
    </xf>
    <xf numFmtId="0" fontId="2" fillId="0" borderId="0" xfId="5" applyFont="1" applyAlignment="1">
      <alignment horizontal="left" vertical="top" wrapText="1"/>
    </xf>
    <xf numFmtId="0" fontId="7" fillId="0" borderId="0" xfId="5" applyFont="1" applyAlignment="1">
      <alignment horizontal="left" vertical="top" wrapText="1"/>
    </xf>
    <xf numFmtId="3" fontId="7" fillId="0" borderId="0" xfId="5" applyNumberFormat="1" applyFont="1" applyAlignment="1">
      <alignment horizontal="left" vertical="top" wrapText="1"/>
    </xf>
    <xf numFmtId="0" fontId="7" fillId="0" borderId="0" xfId="5" applyFont="1" applyAlignment="1">
      <alignment horizontal="right" vertical="top" wrapText="1"/>
    </xf>
    <xf numFmtId="0" fontId="8" fillId="0" borderId="0" xfId="5" applyFont="1" applyAlignment="1">
      <alignment horizontal="left" vertical="top" wrapText="1"/>
    </xf>
    <xf numFmtId="0" fontId="8" fillId="0" borderId="0" xfId="10" applyFont="1" applyBorder="1" applyAlignment="1" applyProtection="1">
      <alignment horizontal="left" vertical="top" wrapText="1"/>
    </xf>
    <xf numFmtId="0" fontId="2" fillId="0" borderId="0" xfId="5" applyFont="1" applyAlignment="1">
      <alignment horizontal="center" vertical="center" wrapText="1"/>
    </xf>
    <xf numFmtId="2" fontId="2" fillId="0" borderId="0" xfId="5" applyNumberFormat="1" applyFont="1" applyAlignment="1">
      <alignment horizontal="center" vertical="center" wrapText="1"/>
    </xf>
    <xf numFmtId="0" fontId="2" fillId="0" borderId="0" xfId="5" applyFont="1" applyAlignment="1">
      <alignment horizontal="right" vertical="center" wrapText="1"/>
    </xf>
    <xf numFmtId="0" fontId="2" fillId="0" borderId="0" xfId="5" applyFont="1" applyAlignment="1">
      <alignment horizontal="left" vertical="center" wrapText="1"/>
    </xf>
    <xf numFmtId="0" fontId="7" fillId="0" borderId="0" xfId="10" applyFont="1" applyBorder="1" applyAlignment="1" applyProtection="1">
      <alignment horizontal="left" vertical="top" wrapText="1"/>
    </xf>
    <xf numFmtId="0" fontId="7" fillId="0" borderId="0" xfId="5" applyFont="1" applyAlignment="1">
      <alignment vertical="top" wrapText="1"/>
    </xf>
    <xf numFmtId="0" fontId="7" fillId="0" borderId="0" xfId="5" applyFont="1" applyAlignment="1">
      <alignment horizontal="justify" vertical="top" wrapText="1"/>
    </xf>
    <xf numFmtId="49" fontId="7" fillId="0" borderId="0" xfId="5" applyNumberFormat="1" applyFont="1" applyAlignment="1">
      <alignment horizontal="left" vertical="top" wrapText="1"/>
    </xf>
    <xf numFmtId="2" fontId="7" fillId="0" borderId="0" xfId="0" applyNumberFormat="1" applyFont="1" applyAlignment="1">
      <alignment horizontal="left" vertical="top" wrapText="1"/>
    </xf>
    <xf numFmtId="49" fontId="8" fillId="0" borderId="0" xfId="5" applyNumberFormat="1" applyFont="1" applyAlignment="1">
      <alignment horizontal="left" vertical="top" wrapText="1"/>
    </xf>
    <xf numFmtId="0" fontId="8" fillId="0" borderId="0" xfId="5" applyFont="1" applyAlignment="1">
      <alignment horizontal="justify" vertical="top" wrapText="1"/>
    </xf>
    <xf numFmtId="0" fontId="22" fillId="0" borderId="0" xfId="10" applyFont="1" applyBorder="1" applyAlignment="1" applyProtection="1">
      <alignment horizontal="justify" vertical="top" wrapText="1"/>
    </xf>
    <xf numFmtId="0" fontId="24" fillId="0" borderId="0" xfId="5" applyFont="1" applyAlignment="1">
      <alignment vertical="top" wrapText="1"/>
    </xf>
    <xf numFmtId="0" fontId="24" fillId="0" borderId="0" xfId="5" applyFont="1" applyAlignment="1">
      <alignment horizontal="left" vertical="top" wrapText="1"/>
    </xf>
    <xf numFmtId="0" fontId="7" fillId="0" borderId="0" xfId="12" applyFont="1" applyFill="1" applyBorder="1" applyAlignment="1" applyProtection="1">
      <alignment horizontal="left" vertical="top" wrapText="1"/>
    </xf>
    <xf numFmtId="0" fontId="2" fillId="0" borderId="0" xfId="12" applyFont="1" applyFill="1" applyBorder="1" applyAlignment="1" applyProtection="1">
      <alignment horizontal="left" vertical="center" wrapText="1"/>
    </xf>
    <xf numFmtId="166" fontId="2" fillId="0" borderId="0" xfId="13" applyFont="1" applyBorder="1" applyAlignment="1" applyProtection="1">
      <alignment horizontal="left" vertical="center" wrapText="1"/>
    </xf>
    <xf numFmtId="167" fontId="2" fillId="0" borderId="0" xfId="12" applyNumberFormat="1" applyFont="1" applyFill="1" applyBorder="1" applyAlignment="1" applyProtection="1">
      <alignment horizontal="left" vertical="center" wrapText="1"/>
    </xf>
    <xf numFmtId="0" fontId="22" fillId="0" borderId="0" xfId="10" applyFont="1" applyBorder="1" applyAlignment="1" applyProtection="1">
      <alignment horizontal="left" vertical="top" wrapText="1"/>
    </xf>
    <xf numFmtId="2" fontId="7" fillId="0" borderId="0" xfId="5" applyNumberFormat="1" applyFont="1" applyAlignment="1">
      <alignment horizontal="right" vertical="top" wrapText="1"/>
    </xf>
    <xf numFmtId="4" fontId="7" fillId="0" borderId="0" xfId="5" applyNumberFormat="1" applyFont="1" applyAlignment="1">
      <alignment horizontal="right" vertical="top" wrapText="1"/>
    </xf>
    <xf numFmtId="49" fontId="8" fillId="0" borderId="0" xfId="0" applyNumberFormat="1" applyFont="1" applyAlignment="1">
      <alignment horizontal="left" vertical="top" wrapText="1"/>
    </xf>
    <xf numFmtId="1" fontId="8" fillId="0" borderId="3" xfId="0" applyNumberFormat="1" applyFont="1" applyBorder="1" applyAlignment="1">
      <alignment horizontal="center" vertical="top" wrapText="1"/>
    </xf>
    <xf numFmtId="4" fontId="7" fillId="0" borderId="3" xfId="0" applyNumberFormat="1" applyFont="1" applyBorder="1" applyAlignment="1">
      <alignment horizontal="right" vertical="top" wrapText="1"/>
    </xf>
    <xf numFmtId="4" fontId="7" fillId="0" borderId="4" xfId="0" applyNumberFormat="1" applyFont="1" applyBorder="1" applyAlignment="1">
      <alignment horizontal="right" vertical="top"/>
    </xf>
    <xf numFmtId="0" fontId="7" fillId="2" borderId="1" xfId="0" applyFont="1" applyFill="1" applyBorder="1" applyAlignment="1">
      <alignment horizontal="center" vertical="top"/>
    </xf>
    <xf numFmtId="2" fontId="7" fillId="2" borderId="1" xfId="0" applyNumberFormat="1" applyFont="1" applyFill="1" applyBorder="1" applyAlignment="1">
      <alignment horizontal="center" vertical="top"/>
    </xf>
    <xf numFmtId="4" fontId="7" fillId="2" borderId="1" xfId="0" applyNumberFormat="1" applyFont="1" applyFill="1" applyBorder="1" applyAlignment="1">
      <alignment horizontal="right" vertical="top"/>
    </xf>
    <xf numFmtId="169" fontId="7" fillId="0" borderId="0" xfId="0" applyNumberFormat="1" applyFont="1" applyAlignment="1">
      <alignment horizontal="center" vertical="top" wrapText="1"/>
    </xf>
    <xf numFmtId="0" fontId="2" fillId="2" borderId="1" xfId="0" applyFont="1" applyFill="1" applyBorder="1" applyAlignment="1">
      <alignment vertical="top"/>
    </xf>
    <xf numFmtId="4" fontId="2" fillId="0" borderId="0" xfId="0" applyNumberFormat="1" applyFont="1" applyAlignment="1">
      <alignment horizontal="center" vertical="top" wrapText="1"/>
    </xf>
    <xf numFmtId="168" fontId="2" fillId="0" borderId="0" xfId="0" applyNumberFormat="1" applyFont="1" applyAlignment="1">
      <alignment horizontal="right" vertical="top" wrapText="1"/>
    </xf>
    <xf numFmtId="0" fontId="7" fillId="0" borderId="0" xfId="0" applyFont="1" applyAlignment="1">
      <alignment horizontal="center" wrapText="1"/>
    </xf>
    <xf numFmtId="0" fontId="7" fillId="0" borderId="0" xfId="0" applyFont="1" applyAlignment="1">
      <alignment horizontal="right" vertical="top" wrapText="1"/>
    </xf>
    <xf numFmtId="0" fontId="17" fillId="0" borderId="0" xfId="0" applyFont="1" applyAlignment="1">
      <alignment horizontal="right" vertical="top"/>
    </xf>
    <xf numFmtId="0" fontId="7" fillId="0" borderId="0" xfId="4" applyFont="1" applyAlignment="1">
      <alignment horizontal="right" vertical="top"/>
    </xf>
    <xf numFmtId="4" fontId="17" fillId="0" borderId="0" xfId="0" applyNumberFormat="1" applyFont="1"/>
    <xf numFmtId="2" fontId="8" fillId="0" borderId="0" xfId="0" applyNumberFormat="1" applyFont="1" applyAlignment="1">
      <alignment horizontal="left" vertical="top"/>
    </xf>
    <xf numFmtId="43" fontId="17" fillId="0" borderId="0" xfId="0" applyNumberFormat="1" applyFont="1" applyAlignment="1">
      <alignment horizontal="left" vertical="top"/>
    </xf>
    <xf numFmtId="164" fontId="7" fillId="0" borderId="0" xfId="0" applyNumberFormat="1" applyFont="1" applyAlignment="1">
      <alignment horizontal="left" vertical="top"/>
    </xf>
    <xf numFmtId="4" fontId="2" fillId="0" borderId="0" xfId="0" applyNumberFormat="1" applyFont="1" applyAlignment="1">
      <alignment horizontal="right" vertical="top" wrapText="1"/>
    </xf>
    <xf numFmtId="1" fontId="8" fillId="2" borderId="2" xfId="0" applyNumberFormat="1" applyFont="1" applyFill="1" applyBorder="1" applyAlignment="1">
      <alignment horizontal="center" vertical="top" wrapText="1"/>
    </xf>
    <xf numFmtId="0" fontId="7" fillId="0" borderId="2" xfId="0" applyFont="1" applyBorder="1" applyAlignment="1">
      <alignment horizontal="center" vertical="top" wrapText="1"/>
    </xf>
    <xf numFmtId="0" fontId="7" fillId="0" borderId="3" xfId="0" applyFont="1" applyBorder="1" applyAlignment="1">
      <alignment horizontal="left" vertical="top" wrapText="1"/>
    </xf>
    <xf numFmtId="49" fontId="8" fillId="0" borderId="0" xfId="0" applyNumberFormat="1" applyFont="1" applyAlignment="1">
      <alignment horizontal="justify" vertical="top" wrapText="1"/>
    </xf>
    <xf numFmtId="0" fontId="2" fillId="0" borderId="0" xfId="0" applyFont="1" applyAlignment="1">
      <alignment wrapText="1"/>
    </xf>
    <xf numFmtId="0" fontId="27" fillId="0" borderId="0" xfId="0" applyFont="1" applyAlignment="1">
      <alignment horizontal="justify" vertical="top" wrapText="1"/>
    </xf>
    <xf numFmtId="0" fontId="27" fillId="0" borderId="0" xfId="0" applyFont="1" applyAlignment="1">
      <alignment horizontal="center" vertical="top"/>
    </xf>
    <xf numFmtId="0" fontId="27" fillId="0" borderId="0" xfId="0" applyFont="1" applyAlignment="1">
      <alignment horizontal="left" vertical="top" wrapText="1"/>
    </xf>
    <xf numFmtId="0" fontId="27" fillId="0" borderId="0" xfId="0" applyFont="1" applyAlignment="1">
      <alignment horizontal="left" vertical="top" wrapText="1" shrinkToFit="1"/>
    </xf>
    <xf numFmtId="4" fontId="7" fillId="2" borderId="1" xfId="0" applyNumberFormat="1" applyFont="1" applyFill="1" applyBorder="1" applyAlignment="1">
      <alignment horizontal="center" vertical="top"/>
    </xf>
    <xf numFmtId="4" fontId="2" fillId="0" borderId="0" xfId="0" applyNumberFormat="1" applyFont="1" applyAlignment="1">
      <alignment horizontal="center" vertical="top"/>
    </xf>
    <xf numFmtId="4" fontId="27" fillId="0" borderId="0" xfId="0" applyNumberFormat="1" applyFont="1" applyAlignment="1">
      <alignment horizontal="center" vertical="top"/>
    </xf>
    <xf numFmtId="4" fontId="27" fillId="0" borderId="0" xfId="14" applyNumberFormat="1" applyFont="1" applyBorder="1" applyAlignment="1">
      <alignment horizontal="right" vertical="top"/>
    </xf>
    <xf numFmtId="4" fontId="27" fillId="0" borderId="0" xfId="14" applyNumberFormat="1" applyFont="1" applyFill="1" applyBorder="1" applyAlignment="1">
      <alignment horizontal="right" vertical="top"/>
    </xf>
    <xf numFmtId="4" fontId="27" fillId="0" borderId="0" xfId="0" applyNumberFormat="1" applyFont="1" applyAlignment="1">
      <alignment horizontal="center" vertical="top" wrapText="1"/>
    </xf>
    <xf numFmtId="4" fontId="2" fillId="2" borderId="1" xfId="0" applyNumberFormat="1" applyFont="1" applyFill="1" applyBorder="1" applyAlignment="1">
      <alignment horizontal="center" vertical="top" wrapText="1"/>
    </xf>
    <xf numFmtId="4" fontId="7" fillId="0" borderId="4" xfId="0" applyNumberFormat="1" applyFont="1" applyBorder="1" applyAlignment="1">
      <alignment horizontal="center" vertical="top" wrapText="1"/>
    </xf>
    <xf numFmtId="43" fontId="8" fillId="2" borderId="5" xfId="0" applyNumberFormat="1" applyFont="1" applyFill="1" applyBorder="1" applyAlignment="1">
      <alignment horizontal="center" vertical="top" wrapText="1"/>
    </xf>
    <xf numFmtId="43" fontId="7" fillId="2" borderId="1" xfId="0" applyNumberFormat="1" applyFont="1" applyFill="1" applyBorder="1" applyAlignment="1">
      <alignment horizontal="center" vertical="top" wrapText="1"/>
    </xf>
    <xf numFmtId="43" fontId="7" fillId="2" borderId="6" xfId="0" applyNumberFormat="1" applyFont="1" applyFill="1" applyBorder="1" applyAlignment="1">
      <alignment horizontal="center" vertical="top" wrapText="1"/>
    </xf>
    <xf numFmtId="0" fontId="6" fillId="0" borderId="0" xfId="0" applyFont="1" applyAlignment="1">
      <alignment horizontal="center" vertical="top" wrapText="1"/>
    </xf>
    <xf numFmtId="43" fontId="6" fillId="0" borderId="0" xfId="0" applyNumberFormat="1" applyFont="1" applyAlignment="1">
      <alignment horizontal="center" wrapText="1"/>
    </xf>
    <xf numFmtId="0" fontId="7" fillId="2" borderId="2" xfId="0" applyFont="1" applyFill="1" applyBorder="1" applyAlignment="1">
      <alignment horizontal="left" vertical="center" wrapText="1"/>
    </xf>
    <xf numFmtId="43" fontId="7" fillId="2" borderId="2" xfId="0" applyNumberFormat="1" applyFont="1" applyFill="1" applyBorder="1" applyAlignment="1">
      <alignment vertical="center"/>
    </xf>
    <xf numFmtId="2" fontId="7" fillId="2" borderId="5" xfId="0" applyNumberFormat="1" applyFont="1" applyFill="1" applyBorder="1" applyAlignment="1">
      <alignment horizontal="center" vertical="top" wrapText="1"/>
    </xf>
    <xf numFmtId="43" fontId="7" fillId="2" borderId="1" xfId="0" applyNumberFormat="1" applyFont="1" applyFill="1" applyBorder="1" applyAlignment="1">
      <alignment vertical="top"/>
    </xf>
    <xf numFmtId="43" fontId="7" fillId="2" borderId="6" xfId="0" applyNumberFormat="1" applyFont="1" applyFill="1" applyBorder="1" applyAlignment="1">
      <alignment vertical="top"/>
    </xf>
    <xf numFmtId="0" fontId="7" fillId="0" borderId="5" xfId="0" applyFont="1" applyBorder="1" applyAlignment="1">
      <alignment vertical="center" wrapText="1"/>
    </xf>
    <xf numFmtId="43" fontId="7" fillId="0" borderId="6" xfId="0" applyNumberFormat="1" applyFont="1" applyBorder="1" applyAlignment="1">
      <alignment vertical="center"/>
    </xf>
    <xf numFmtId="0" fontId="2" fillId="0" borderId="0" xfId="5" applyFont="1" applyAlignment="1">
      <alignment horizontal="justify" vertical="top" wrapText="1"/>
    </xf>
    <xf numFmtId="0" fontId="2" fillId="0" borderId="0" xfId="5" applyFont="1" applyAlignment="1">
      <alignment horizontal="center"/>
    </xf>
    <xf numFmtId="0" fontId="2" fillId="0" borderId="0" xfId="5" applyFont="1" applyAlignment="1">
      <alignment horizontal="justify" vertical="top"/>
    </xf>
    <xf numFmtId="0" fontId="2" fillId="0" borderId="0" xfId="5" applyFont="1" applyAlignment="1">
      <alignment horizontal="left" vertical="top" wrapText="1"/>
    </xf>
    <xf numFmtId="0" fontId="19" fillId="2" borderId="5" xfId="5" applyFont="1" applyFill="1" applyBorder="1" applyAlignment="1">
      <alignment horizontal="center"/>
    </xf>
    <xf numFmtId="0" fontId="19" fillId="2" borderId="1" xfId="5" applyFont="1" applyFill="1" applyBorder="1" applyAlignment="1">
      <alignment horizontal="center"/>
    </xf>
    <xf numFmtId="0" fontId="19" fillId="2" borderId="6" xfId="5" applyFont="1" applyFill="1" applyBorder="1" applyAlignment="1">
      <alignment horizontal="center"/>
    </xf>
    <xf numFmtId="0" fontId="9" fillId="0" borderId="0" xfId="8" applyFont="1" applyFill="1" applyAlignment="1">
      <alignment horizontal="center" wrapText="1"/>
    </xf>
    <xf numFmtId="165" fontId="2" fillId="0" borderId="0" xfId="5" applyNumberFormat="1" applyFont="1" applyAlignment="1">
      <alignment horizontal="justify" vertical="top" wrapText="1"/>
    </xf>
    <xf numFmtId="165" fontId="2" fillId="0" borderId="0" xfId="5" applyNumberFormat="1" applyFont="1" applyAlignment="1">
      <alignment horizontal="justify" vertical="top"/>
    </xf>
    <xf numFmtId="49" fontId="19" fillId="5" borderId="5" xfId="9" applyNumberFormat="1" applyFont="1" applyFill="1" applyBorder="1" applyAlignment="1" applyProtection="1">
      <alignment horizontal="center" vertical="top" wrapText="1"/>
    </xf>
    <xf numFmtId="49" fontId="19" fillId="5" borderId="1" xfId="9" applyNumberFormat="1" applyFont="1" applyFill="1" applyBorder="1" applyAlignment="1" applyProtection="1">
      <alignment horizontal="center" vertical="top" wrapText="1"/>
    </xf>
    <xf numFmtId="49" fontId="19" fillId="5" borderId="6" xfId="9" applyNumberFormat="1" applyFont="1" applyFill="1" applyBorder="1" applyAlignment="1" applyProtection="1">
      <alignment horizontal="center" vertical="top" wrapText="1"/>
    </xf>
    <xf numFmtId="0" fontId="8" fillId="0" borderId="0" xfId="5" applyFont="1" applyAlignment="1">
      <alignment horizontal="left" vertical="top" wrapText="1"/>
    </xf>
    <xf numFmtId="0" fontId="7" fillId="0" borderId="0" xfId="10" applyFont="1" applyBorder="1" applyAlignment="1" applyProtection="1">
      <alignment horizontal="left" vertical="top" wrapText="1"/>
    </xf>
    <xf numFmtId="0" fontId="7" fillId="0" borderId="0" xfId="5" applyFont="1" applyAlignment="1">
      <alignment horizontal="justify" vertical="top" wrapText="1"/>
    </xf>
    <xf numFmtId="49" fontId="7" fillId="0" borderId="0" xfId="5" applyNumberFormat="1" applyFont="1" applyAlignment="1">
      <alignment horizontal="left" vertical="top" wrapText="1"/>
    </xf>
    <xf numFmtId="2" fontId="7" fillId="0" borderId="0" xfId="0" applyNumberFormat="1" applyFont="1" applyAlignment="1">
      <alignment horizontal="left" vertical="top" wrapText="1"/>
    </xf>
    <xf numFmtId="0" fontId="7" fillId="0" borderId="0" xfId="5" applyFont="1" applyAlignment="1">
      <alignment horizontal="left" vertical="top" wrapText="1"/>
    </xf>
    <xf numFmtId="4" fontId="7" fillId="0" borderId="0" xfId="11" applyFont="1" applyAlignment="1">
      <alignment horizontal="left" vertical="top" wrapText="1"/>
    </xf>
    <xf numFmtId="3" fontId="19" fillId="2" borderId="5" xfId="5" applyNumberFormat="1" applyFont="1" applyFill="1" applyBorder="1" applyAlignment="1">
      <alignment horizontal="center" vertical="top" wrapText="1"/>
    </xf>
    <xf numFmtId="3" fontId="19" fillId="2" borderId="1" xfId="5" applyNumberFormat="1" applyFont="1" applyFill="1" applyBorder="1" applyAlignment="1">
      <alignment horizontal="center" vertical="top" wrapText="1"/>
    </xf>
    <xf numFmtId="3" fontId="19" fillId="2" borderId="6" xfId="5" applyNumberFormat="1" applyFont="1" applyFill="1" applyBorder="1" applyAlignment="1">
      <alignment horizontal="center" vertical="top" wrapText="1"/>
    </xf>
    <xf numFmtId="0" fontId="7" fillId="0" borderId="0" xfId="5" applyFont="1" applyAlignment="1">
      <alignment horizontal="center" vertical="top" wrapText="1"/>
    </xf>
    <xf numFmtId="0" fontId="8" fillId="0" borderId="0" xfId="10" applyFont="1" applyBorder="1" applyAlignment="1" applyProtection="1">
      <alignment horizontal="left" vertical="top" wrapText="1"/>
    </xf>
    <xf numFmtId="0" fontId="8" fillId="0" borderId="0" xfId="10" applyFont="1" applyBorder="1" applyAlignment="1" applyProtection="1">
      <alignment horizontal="justify" vertical="top" wrapText="1"/>
    </xf>
    <xf numFmtId="0" fontId="7" fillId="0" borderId="0" xfId="12" applyFont="1" applyFill="1" applyBorder="1" applyAlignment="1" applyProtection="1">
      <alignment horizontal="left" vertical="top" wrapText="1"/>
    </xf>
    <xf numFmtId="0" fontId="8" fillId="0" borderId="0" xfId="5" applyFont="1" applyAlignment="1">
      <alignment horizontal="justify" vertical="top" wrapText="1"/>
    </xf>
    <xf numFmtId="49" fontId="9" fillId="0" borderId="0" xfId="5" applyNumberFormat="1" applyFont="1" applyAlignment="1">
      <alignment horizontal="left" vertical="top" wrapText="1"/>
    </xf>
    <xf numFmtId="49" fontId="7" fillId="0" borderId="0" xfId="5" applyNumberFormat="1" applyFont="1" applyAlignment="1">
      <alignment horizontal="left" vertical="center" wrapText="1"/>
    </xf>
    <xf numFmtId="0" fontId="7" fillId="0" borderId="0" xfId="0" applyFont="1" applyAlignment="1">
      <alignment horizontal="left" vertical="top" wrapText="1"/>
    </xf>
    <xf numFmtId="4" fontId="7" fillId="0" borderId="0" xfId="0" applyNumberFormat="1" applyFont="1" applyAlignment="1">
      <alignment horizontal="left" vertical="top" wrapText="1"/>
    </xf>
    <xf numFmtId="43" fontId="9" fillId="2" borderId="1" xfId="0" applyNumberFormat="1" applyFont="1" applyFill="1" applyBorder="1" applyAlignment="1">
      <alignment horizontal="center"/>
    </xf>
    <xf numFmtId="43" fontId="2" fillId="2" borderId="1" xfId="0" applyNumberFormat="1" applyFont="1" applyFill="1" applyBorder="1" applyAlignment="1">
      <alignment horizontal="center"/>
    </xf>
    <xf numFmtId="0" fontId="7" fillId="0" borderId="5" xfId="0" applyFont="1" applyBorder="1" applyAlignment="1">
      <alignment vertical="top" wrapText="1"/>
    </xf>
    <xf numFmtId="43" fontId="7" fillId="0" borderId="6" xfId="0" applyNumberFormat="1" applyFont="1" applyBorder="1" applyAlignment="1">
      <alignment vertical="top"/>
    </xf>
    <xf numFmtId="0" fontId="7" fillId="2" borderId="2" xfId="0" applyFont="1" applyFill="1" applyBorder="1" applyAlignment="1">
      <alignment horizontal="left" vertical="top" wrapText="1"/>
    </xf>
    <xf numFmtId="43" fontId="7" fillId="2" borderId="2" xfId="0" applyNumberFormat="1" applyFont="1" applyFill="1" applyBorder="1" applyAlignment="1">
      <alignment vertical="top"/>
    </xf>
    <xf numFmtId="43" fontId="9" fillId="2" borderId="1" xfId="0" applyNumberFormat="1" applyFont="1" applyFill="1" applyBorder="1" applyAlignment="1">
      <alignment horizontal="center" vertical="top"/>
    </xf>
    <xf numFmtId="43" fontId="2" fillId="2" borderId="1" xfId="0" applyNumberFormat="1" applyFont="1" applyFill="1" applyBorder="1" applyAlignment="1">
      <alignment horizontal="center" vertical="top"/>
    </xf>
  </cellXfs>
  <cellStyles count="15">
    <cellStyle name="20% - Isticanje3 2" xfId="8" xr:uid="{8F0EDFDF-2256-4A14-9C6C-1D9909878919}"/>
    <cellStyle name="Bold" xfId="10" xr:uid="{49FFED56-EE07-4AA3-BC52-46E7A3FC2A12}"/>
    <cellStyle name="Comma 2" xfId="13" xr:uid="{2F074E1A-2582-4FCC-9D08-6D22CD781C80}"/>
    <cellStyle name="Good 1" xfId="12" xr:uid="{6A722C8E-0A5A-44CE-A7C0-E3227D3F6B67}"/>
    <cellStyle name="Heading 1 1" xfId="9" xr:uid="{A5801FF7-C205-47E8-88A2-B76BD23F1475}"/>
    <cellStyle name="Normal" xfId="3" xr:uid="{00000000-0005-0000-0000-000000000000}"/>
    <cellStyle name="Normal 10 10" xfId="6" xr:uid="{E5686469-4C62-44A1-8635-27164E7B62FC}"/>
    <cellStyle name="Normal 10 2" xfId="11" xr:uid="{2BA73FEE-0EA6-4E15-8900-A3CC00D3E01C}"/>
    <cellStyle name="Normal 2" xfId="1" xr:uid="{00000000-0005-0000-0000-000001000000}"/>
    <cellStyle name="Normal 27" xfId="4" xr:uid="{084FB5D6-88F7-4670-AEE8-E3AA134592DF}"/>
    <cellStyle name="Normal 3" xfId="2" xr:uid="{00000000-0005-0000-0000-000002000000}"/>
    <cellStyle name="Normal_HR7-Z214" xfId="7" xr:uid="{D6882588-C9DD-4707-8E27-4C4BC71FCAAF}"/>
    <cellStyle name="Normalno" xfId="0" builtinId="0"/>
    <cellStyle name="Normalno 2" xfId="5" xr:uid="{F7AA5525-AA48-42F3-AD97-D23B1DA018DB}"/>
    <cellStyle name="Zarez" xfId="14" builtin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3257550</xdr:colOff>
      <xdr:row>18</xdr:row>
      <xdr:rowOff>238125</xdr:rowOff>
    </xdr:from>
    <xdr:to>
      <xdr:col>5</xdr:col>
      <xdr:colOff>95250</xdr:colOff>
      <xdr:row>18</xdr:row>
      <xdr:rowOff>1076325</xdr:rowOff>
    </xdr:to>
    <xdr:pic>
      <xdr:nvPicPr>
        <xdr:cNvPr id="1053" name="Picture 29" descr="KOMORA + POTPIS">
          <a:extLst>
            <a:ext uri="{FF2B5EF4-FFF2-40B4-BE49-F238E27FC236}">
              <a16:creationId xmlns:a16="http://schemas.microsoft.com/office/drawing/2014/main" id="{00000000-0008-0000-0000-00001D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48075" y="8877300"/>
          <a:ext cx="1743075" cy="838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5"/>
  <dimension ref="A1:F20"/>
  <sheetViews>
    <sheetView view="pageBreakPreview" zoomScaleNormal="100" zoomScaleSheetLayoutView="100" workbookViewId="0">
      <selection activeCell="E10" sqref="E10"/>
    </sheetView>
  </sheetViews>
  <sheetFormatPr defaultRowHeight="11.25"/>
  <cols>
    <col min="1" max="1" width="6.83203125" style="7" customWidth="1"/>
    <col min="2" max="2" width="57.83203125" style="2" customWidth="1"/>
    <col min="3" max="3" width="7.83203125" style="72" customWidth="1"/>
    <col min="4" max="4" width="9.33203125" style="73"/>
    <col min="5" max="5" width="10.83203125" style="68" customWidth="1"/>
    <col min="6" max="6" width="13.83203125" style="68" customWidth="1"/>
    <col min="7" max="7" width="12" style="26" bestFit="1" customWidth="1"/>
    <col min="8" max="10" width="9.33203125" style="26"/>
    <col min="11" max="11" width="10.83203125" style="26" bestFit="1" customWidth="1"/>
    <col min="12" max="12" width="9.33203125" style="26"/>
    <col min="13" max="14" width="10.83203125" style="26" bestFit="1" customWidth="1"/>
    <col min="15" max="16384" width="9.33203125" style="26"/>
  </cols>
  <sheetData>
    <row r="1" spans="1:6" ht="22.5" customHeight="1">
      <c r="A1" s="28" t="s">
        <v>873</v>
      </c>
      <c r="B1" s="38" t="s">
        <v>172</v>
      </c>
      <c r="C1" s="207" t="s">
        <v>875</v>
      </c>
      <c r="D1" s="208"/>
      <c r="E1" s="208"/>
      <c r="F1" s="209"/>
    </row>
    <row r="2" spans="1:6" ht="11.25" customHeight="1">
      <c r="A2" s="217" t="s">
        <v>869</v>
      </c>
      <c r="B2" s="218"/>
      <c r="C2" s="214" t="s">
        <v>876</v>
      </c>
      <c r="D2" s="215"/>
      <c r="E2" s="215"/>
      <c r="F2" s="216"/>
    </row>
    <row r="3" spans="1:6" ht="11.25" customHeight="1">
      <c r="A3" s="212" t="s">
        <v>874</v>
      </c>
      <c r="B3" s="213"/>
      <c r="C3" s="213"/>
      <c r="D3" s="213"/>
      <c r="E3" s="213"/>
      <c r="F3" s="213"/>
    </row>
    <row r="4" spans="1:6" ht="12" thickBot="1">
      <c r="A4" s="39" t="s">
        <v>25</v>
      </c>
      <c r="B4" s="40" t="s">
        <v>14</v>
      </c>
      <c r="C4" s="69" t="s">
        <v>175</v>
      </c>
      <c r="D4" s="70" t="s">
        <v>7</v>
      </c>
      <c r="E4" s="71" t="s">
        <v>173</v>
      </c>
      <c r="F4" s="71" t="s">
        <v>174</v>
      </c>
    </row>
    <row r="5" spans="1:6">
      <c r="A5" s="1"/>
      <c r="E5" s="74"/>
      <c r="F5" s="74"/>
    </row>
    <row r="6" spans="1:6">
      <c r="A6" s="1"/>
      <c r="E6" s="74"/>
      <c r="F6" s="74"/>
    </row>
    <row r="7" spans="1:6">
      <c r="A7" s="1"/>
      <c r="E7" s="74"/>
      <c r="F7" s="74"/>
    </row>
    <row r="8" spans="1:6">
      <c r="A8" s="1"/>
      <c r="E8" s="74"/>
      <c r="F8" s="74"/>
    </row>
    <row r="9" spans="1:6" ht="83.25" customHeight="1">
      <c r="A9" s="1"/>
      <c r="E9" s="74"/>
      <c r="F9" s="74"/>
    </row>
    <row r="10" spans="1:6" ht="170.25" customHeight="1">
      <c r="A10" s="1"/>
      <c r="E10" s="74"/>
      <c r="F10" s="74"/>
    </row>
    <row r="11" spans="1:6" ht="20.25" customHeight="1">
      <c r="A11" s="210" t="s">
        <v>872</v>
      </c>
      <c r="B11" s="211"/>
      <c r="C11" s="211"/>
      <c r="D11" s="211"/>
      <c r="E11" s="211"/>
      <c r="F11" s="211"/>
    </row>
    <row r="12" spans="1:6" ht="20.25">
      <c r="A12" s="32"/>
      <c r="B12" s="33"/>
      <c r="C12" s="75"/>
      <c r="D12" s="76"/>
      <c r="E12" s="77"/>
      <c r="F12" s="77"/>
    </row>
    <row r="13" spans="1:6" ht="20.25" customHeight="1">
      <c r="A13" s="210" t="s">
        <v>270</v>
      </c>
      <c r="B13" s="211"/>
      <c r="C13" s="211"/>
      <c r="D13" s="211"/>
      <c r="E13" s="211"/>
      <c r="F13" s="211"/>
    </row>
    <row r="14" spans="1:6" ht="67.5" customHeight="1">
      <c r="A14" s="1"/>
      <c r="E14" s="74"/>
      <c r="F14" s="74"/>
    </row>
    <row r="15" spans="1:6" ht="18.75" customHeight="1">
      <c r="A15" s="1"/>
      <c r="B15" s="26"/>
      <c r="C15" s="118"/>
      <c r="D15" s="22"/>
      <c r="E15" s="115"/>
      <c r="F15" s="115"/>
    </row>
    <row r="16" spans="1:6" ht="90.75" customHeight="1">
      <c r="A16" s="1"/>
      <c r="B16" s="26"/>
      <c r="C16" s="118"/>
      <c r="D16" s="22"/>
      <c r="E16" s="115"/>
      <c r="F16" s="115"/>
    </row>
    <row r="17" spans="1:6" ht="69.75" customHeight="1">
      <c r="A17" s="1"/>
      <c r="C17" s="118"/>
      <c r="D17" s="22"/>
      <c r="E17" s="116"/>
      <c r="F17" s="116"/>
    </row>
    <row r="18" spans="1:6" ht="17.25" customHeight="1">
      <c r="A18" s="1"/>
      <c r="C18" s="186" t="s">
        <v>868</v>
      </c>
      <c r="D18" s="157"/>
      <c r="E18" s="187"/>
      <c r="F18" s="116"/>
    </row>
    <row r="19" spans="1:6" ht="96" customHeight="1">
      <c r="A19" s="1"/>
      <c r="C19" s="186" t="s">
        <v>100</v>
      </c>
      <c r="D19" s="157"/>
      <c r="E19" s="188"/>
    </row>
    <row r="20" spans="1:6">
      <c r="A20" s="1"/>
      <c r="C20" s="118"/>
      <c r="D20" s="79"/>
      <c r="E20" s="78"/>
    </row>
  </sheetData>
  <mergeCells count="6">
    <mergeCell ref="C1:F1"/>
    <mergeCell ref="A13:F13"/>
    <mergeCell ref="A3:F3"/>
    <mergeCell ref="C2:F2"/>
    <mergeCell ref="A2:B2"/>
    <mergeCell ref="A11:F11"/>
  </mergeCells>
  <phoneticPr fontId="0" type="noConversion"/>
  <printOptions horizontalCentered="1"/>
  <pageMargins left="0.59055118110236227" right="0" top="0.19685039370078741" bottom="0.39370078740157483" header="0" footer="0"/>
  <pageSetup paperSize="9" orientation="portrait" blackAndWhite="1" useFirstPageNumber="1" horizontalDpi="4294967294" r:id="rId1"/>
  <headerFooter alignWithMargins="0">
    <oddFooter>&amp;C&amp;"Arial,Regular"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A035CB-A7F1-4EED-A892-2FB40A391178}">
  <dimension ref="A1:F20"/>
  <sheetViews>
    <sheetView view="pageBreakPreview" zoomScaleNormal="100" zoomScaleSheetLayoutView="100" workbookViewId="0">
      <selection activeCell="D29" sqref="D29"/>
    </sheetView>
  </sheetViews>
  <sheetFormatPr defaultColWidth="9.5" defaultRowHeight="12.75"/>
  <cols>
    <col min="1" max="1" width="20.33203125" style="143" customWidth="1"/>
    <col min="2" max="2" width="18.33203125" style="143" customWidth="1"/>
    <col min="3" max="3" width="20" style="143" customWidth="1"/>
    <col min="4" max="4" width="18" style="143" customWidth="1"/>
    <col min="5" max="5" width="19.5" style="143" customWidth="1"/>
    <col min="6" max="6" width="20.33203125" style="143" customWidth="1"/>
    <col min="7" max="16384" width="9.5" style="143"/>
  </cols>
  <sheetData>
    <row r="1" spans="1:6" s="141" customFormat="1"/>
    <row r="2" spans="1:6" s="141" customFormat="1" ht="15.75">
      <c r="A2" s="223" t="s">
        <v>476</v>
      </c>
      <c r="B2" s="224"/>
      <c r="C2" s="224"/>
      <c r="D2" s="224"/>
      <c r="E2" s="224"/>
      <c r="F2" s="225"/>
    </row>
    <row r="3" spans="1:6" s="141" customFormat="1"/>
    <row r="4" spans="1:6" s="141" customFormat="1" ht="15" customHeight="1">
      <c r="A4" s="226" t="s">
        <v>477</v>
      </c>
      <c r="B4" s="226"/>
      <c r="C4" s="226"/>
      <c r="D4" s="226"/>
      <c r="E4" s="226"/>
      <c r="F4" s="226"/>
    </row>
    <row r="5" spans="1:6" s="141" customFormat="1" ht="15" customHeight="1">
      <c r="A5" s="142"/>
      <c r="B5" s="142"/>
      <c r="C5" s="142"/>
      <c r="D5" s="142"/>
      <c r="E5" s="142"/>
      <c r="F5" s="142"/>
    </row>
    <row r="6" spans="1:6" s="141" customFormat="1" ht="24" customHeight="1">
      <c r="A6" s="227" t="s">
        <v>478</v>
      </c>
      <c r="B6" s="227"/>
      <c r="C6" s="227"/>
      <c r="D6" s="227"/>
      <c r="E6" s="227"/>
      <c r="F6" s="227"/>
    </row>
    <row r="7" spans="1:6" s="141" customFormat="1">
      <c r="A7" s="220"/>
      <c r="B7" s="220"/>
      <c r="C7" s="220"/>
      <c r="D7" s="220"/>
      <c r="E7" s="220"/>
      <c r="F7" s="220"/>
    </row>
    <row r="8" spans="1:6" s="141" customFormat="1" ht="38.25" customHeight="1">
      <c r="A8" s="227" t="s">
        <v>479</v>
      </c>
      <c r="B8" s="228"/>
      <c r="C8" s="228"/>
      <c r="D8" s="228"/>
      <c r="E8" s="228"/>
      <c r="F8" s="228"/>
    </row>
    <row r="9" spans="1:6" s="141" customFormat="1">
      <c r="A9" s="220"/>
      <c r="B9" s="220"/>
      <c r="C9" s="220"/>
      <c r="D9" s="220"/>
      <c r="E9" s="220"/>
      <c r="F9" s="220"/>
    </row>
    <row r="10" spans="1:6" s="141" customFormat="1" ht="39" customHeight="1">
      <c r="A10" s="219" t="s">
        <v>480</v>
      </c>
      <c r="B10" s="221"/>
      <c r="C10" s="221"/>
      <c r="D10" s="221"/>
      <c r="E10" s="221"/>
      <c r="F10" s="221"/>
    </row>
    <row r="11" spans="1:6" s="141" customFormat="1">
      <c r="A11" s="220"/>
      <c r="B11" s="220"/>
      <c r="C11" s="220"/>
      <c r="D11" s="220"/>
      <c r="E11" s="220"/>
      <c r="F11" s="220"/>
    </row>
    <row r="12" spans="1:6" s="141" customFormat="1" ht="27" customHeight="1">
      <c r="A12" s="222" t="s">
        <v>481</v>
      </c>
      <c r="B12" s="222"/>
      <c r="C12" s="222"/>
      <c r="D12" s="222"/>
      <c r="E12" s="222"/>
      <c r="F12" s="222"/>
    </row>
    <row r="13" spans="1:6" s="141" customFormat="1">
      <c r="A13" s="220"/>
      <c r="B13" s="220"/>
      <c r="C13" s="220"/>
      <c r="D13" s="220"/>
      <c r="E13" s="220"/>
      <c r="F13" s="220"/>
    </row>
    <row r="14" spans="1:6" s="141" customFormat="1" ht="53.25" customHeight="1">
      <c r="A14" s="219" t="s">
        <v>482</v>
      </c>
      <c r="B14" s="219"/>
      <c r="C14" s="219"/>
      <c r="D14" s="219"/>
      <c r="E14" s="219"/>
      <c r="F14" s="219"/>
    </row>
    <row r="15" spans="1:6" s="141" customFormat="1">
      <c r="A15" s="220"/>
      <c r="B15" s="220"/>
      <c r="C15" s="220"/>
      <c r="D15" s="220"/>
      <c r="E15" s="220"/>
      <c r="F15" s="220"/>
    </row>
    <row r="16" spans="1:6" s="141" customFormat="1" ht="26.25" customHeight="1">
      <c r="A16" s="221" t="s">
        <v>889</v>
      </c>
      <c r="B16" s="221"/>
      <c r="C16" s="221"/>
      <c r="D16" s="221"/>
      <c r="E16" s="221"/>
      <c r="F16" s="221"/>
    </row>
    <row r="17" spans="1:6" s="141" customFormat="1">
      <c r="A17" s="220"/>
      <c r="B17" s="220"/>
      <c r="C17" s="220"/>
      <c r="D17" s="220"/>
      <c r="E17" s="220"/>
      <c r="F17" s="220"/>
    </row>
    <row r="18" spans="1:6" s="141" customFormat="1" ht="27" customHeight="1">
      <c r="A18" s="219" t="s">
        <v>483</v>
      </c>
      <c r="B18" s="221"/>
      <c r="C18" s="221"/>
      <c r="D18" s="221"/>
      <c r="E18" s="221"/>
      <c r="F18" s="221"/>
    </row>
    <row r="20" spans="1:6" ht="27.75" customHeight="1">
      <c r="A20" s="222" t="s">
        <v>890</v>
      </c>
      <c r="B20" s="222"/>
      <c r="C20" s="222"/>
      <c r="D20" s="222"/>
      <c r="E20" s="222"/>
      <c r="F20" s="222"/>
    </row>
  </sheetData>
  <mergeCells count="16">
    <mergeCell ref="A20:F20"/>
    <mergeCell ref="A16:F16"/>
    <mergeCell ref="A17:F17"/>
    <mergeCell ref="A18:F18"/>
    <mergeCell ref="A15:F15"/>
    <mergeCell ref="A2:F2"/>
    <mergeCell ref="A4:F4"/>
    <mergeCell ref="A6:F6"/>
    <mergeCell ref="A7:F7"/>
    <mergeCell ref="A8:F8"/>
    <mergeCell ref="A14:F14"/>
    <mergeCell ref="A9:F9"/>
    <mergeCell ref="A10:F10"/>
    <mergeCell ref="A11:F11"/>
    <mergeCell ref="A12:F12"/>
    <mergeCell ref="A13:F13"/>
  </mergeCells>
  <pageMargins left="0.7" right="0.7" top="0.75" bottom="0.75" header="0.3" footer="0.3"/>
  <pageSetup paperSize="9" scale="83" orientation="portrait" horizont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ABEC6E-1EE9-4BFB-9B43-DA140C31CC47}">
  <dimension ref="A2:F362"/>
  <sheetViews>
    <sheetView view="pageBreakPreview" zoomScaleNormal="100" zoomScaleSheetLayoutView="100" workbookViewId="0">
      <selection activeCell="I10" sqref="I10"/>
    </sheetView>
  </sheetViews>
  <sheetFormatPr defaultColWidth="12.83203125" defaultRowHeight="11.25"/>
  <cols>
    <col min="1" max="1" width="2" style="145" bestFit="1" customWidth="1"/>
    <col min="2" max="2" width="38.5" style="156" bestFit="1" customWidth="1"/>
    <col min="3" max="3" width="11.33203125" style="168" customWidth="1"/>
    <col min="4" max="4" width="11.33203125" style="169" customWidth="1"/>
    <col min="5" max="6" width="14.33203125" style="169" customWidth="1"/>
    <col min="7" max="61" width="9" style="144" customWidth="1"/>
    <col min="62" max="16384" width="12.83203125" style="144"/>
  </cols>
  <sheetData>
    <row r="2" spans="1:6" ht="15.75">
      <c r="A2" s="229" t="s">
        <v>484</v>
      </c>
      <c r="B2" s="230"/>
      <c r="C2" s="230"/>
      <c r="D2" s="230"/>
      <c r="E2" s="230"/>
      <c r="F2" s="231"/>
    </row>
    <row r="3" spans="1:6">
      <c r="B3" s="144"/>
      <c r="C3" s="146"/>
      <c r="D3" s="146"/>
      <c r="E3" s="146"/>
      <c r="F3" s="146"/>
    </row>
    <row r="4" spans="1:6" ht="36.75" customHeight="1">
      <c r="B4" s="232" t="s">
        <v>485</v>
      </c>
      <c r="C4" s="232"/>
      <c r="D4" s="232"/>
      <c r="E4" s="232"/>
      <c r="F4" s="232"/>
    </row>
    <row r="5" spans="1:6">
      <c r="B5" s="144"/>
      <c r="C5" s="146"/>
      <c r="D5" s="146"/>
      <c r="E5" s="146"/>
      <c r="F5" s="146"/>
    </row>
    <row r="6" spans="1:6" ht="12.75">
      <c r="B6" s="148" t="s">
        <v>486</v>
      </c>
      <c r="C6" s="149"/>
      <c r="D6" s="150"/>
      <c r="E6" s="151"/>
      <c r="F6" s="152"/>
    </row>
    <row r="7" spans="1:6" ht="49.5" customHeight="1">
      <c r="A7" s="145" t="s">
        <v>487</v>
      </c>
      <c r="B7" s="233" t="s">
        <v>488</v>
      </c>
      <c r="C7" s="233"/>
      <c r="D7" s="233"/>
      <c r="E7" s="233"/>
      <c r="F7" s="233"/>
    </row>
    <row r="8" spans="1:6" ht="34.5" customHeight="1">
      <c r="A8" s="154" t="s">
        <v>487</v>
      </c>
      <c r="B8" s="233" t="s">
        <v>489</v>
      </c>
      <c r="C8" s="233"/>
      <c r="D8" s="233"/>
      <c r="E8" s="233"/>
      <c r="F8" s="233"/>
    </row>
    <row r="9" spans="1:6" ht="38.25" customHeight="1">
      <c r="A9" s="154" t="s">
        <v>487</v>
      </c>
      <c r="B9" s="234" t="s">
        <v>490</v>
      </c>
      <c r="C9" s="234"/>
      <c r="D9" s="234"/>
      <c r="E9" s="234"/>
      <c r="F9" s="234"/>
    </row>
    <row r="10" spans="1:6" ht="115.5" customHeight="1">
      <c r="A10" s="154" t="s">
        <v>487</v>
      </c>
      <c r="B10" s="234" t="s">
        <v>491</v>
      </c>
      <c r="C10" s="234"/>
      <c r="D10" s="234"/>
      <c r="E10" s="234"/>
      <c r="F10" s="234"/>
    </row>
    <row r="11" spans="1:6" ht="16.5" customHeight="1">
      <c r="A11" s="154" t="s">
        <v>487</v>
      </c>
      <c r="B11" s="237" t="s">
        <v>492</v>
      </c>
      <c r="C11" s="237"/>
      <c r="D11" s="237"/>
      <c r="E11" s="237"/>
      <c r="F11" s="237"/>
    </row>
    <row r="12" spans="1:6" ht="148.5" customHeight="1">
      <c r="A12" s="154" t="s">
        <v>487</v>
      </c>
      <c r="B12" s="234" t="s">
        <v>493</v>
      </c>
      <c r="C12" s="234"/>
      <c r="D12" s="234"/>
      <c r="E12" s="234"/>
      <c r="F12" s="234"/>
    </row>
    <row r="13" spans="1:6">
      <c r="A13" s="154"/>
      <c r="B13" s="153"/>
      <c r="C13" s="153"/>
      <c r="D13" s="153"/>
      <c r="E13" s="153"/>
      <c r="F13" s="153"/>
    </row>
    <row r="14" spans="1:6">
      <c r="A14" s="154"/>
      <c r="B14" s="148" t="s">
        <v>494</v>
      </c>
      <c r="C14" s="153"/>
      <c r="D14" s="153"/>
      <c r="E14" s="153"/>
      <c r="F14" s="153"/>
    </row>
    <row r="15" spans="1:6" ht="24" customHeight="1">
      <c r="A15" s="154" t="s">
        <v>487</v>
      </c>
      <c r="B15" s="233" t="s">
        <v>495</v>
      </c>
      <c r="C15" s="233"/>
      <c r="D15" s="233"/>
      <c r="E15" s="233"/>
      <c r="F15" s="233"/>
    </row>
    <row r="16" spans="1:6" ht="44.25" customHeight="1">
      <c r="A16" s="154" t="s">
        <v>487</v>
      </c>
      <c r="B16" s="233" t="s">
        <v>496</v>
      </c>
      <c r="C16" s="233"/>
      <c r="D16" s="233"/>
      <c r="E16" s="233"/>
      <c r="F16" s="233"/>
    </row>
    <row r="17" spans="1:6" ht="69.75" customHeight="1">
      <c r="A17" s="154" t="s">
        <v>487</v>
      </c>
      <c r="B17" s="237" t="s">
        <v>497</v>
      </c>
      <c r="C17" s="237"/>
      <c r="D17" s="237"/>
      <c r="E17" s="237"/>
      <c r="F17" s="237"/>
    </row>
    <row r="18" spans="1:6" ht="23.25" customHeight="1">
      <c r="A18" s="145" t="s">
        <v>487</v>
      </c>
      <c r="B18" s="235" t="s">
        <v>498</v>
      </c>
      <c r="C18" s="235"/>
      <c r="D18" s="235"/>
      <c r="E18" s="235"/>
      <c r="F18" s="235"/>
    </row>
    <row r="19" spans="1:6" ht="24" customHeight="1">
      <c r="A19" s="145" t="s">
        <v>487</v>
      </c>
      <c r="B19" s="235" t="s">
        <v>499</v>
      </c>
      <c r="C19" s="235"/>
      <c r="D19" s="235"/>
      <c r="E19" s="235"/>
      <c r="F19" s="235"/>
    </row>
    <row r="20" spans="1:6" ht="24" customHeight="1">
      <c r="A20" s="145" t="s">
        <v>487</v>
      </c>
      <c r="B20" s="235" t="s">
        <v>500</v>
      </c>
      <c r="C20" s="235"/>
      <c r="D20" s="235"/>
      <c r="E20" s="235"/>
      <c r="F20" s="235"/>
    </row>
    <row r="21" spans="1:6" ht="24" customHeight="1">
      <c r="A21" s="145" t="s">
        <v>487</v>
      </c>
      <c r="B21" s="235" t="s">
        <v>501</v>
      </c>
      <c r="C21" s="235"/>
      <c r="D21" s="235"/>
      <c r="E21" s="235"/>
      <c r="F21" s="235"/>
    </row>
    <row r="22" spans="1:6" ht="34.5" customHeight="1">
      <c r="A22" s="145" t="s">
        <v>487</v>
      </c>
      <c r="B22" s="235" t="s">
        <v>502</v>
      </c>
      <c r="C22" s="235"/>
      <c r="D22" s="235"/>
      <c r="E22" s="235"/>
      <c r="F22" s="235"/>
    </row>
    <row r="23" spans="1:6" ht="35.25" customHeight="1">
      <c r="A23" s="145" t="s">
        <v>487</v>
      </c>
      <c r="B23" s="236" t="s">
        <v>503</v>
      </c>
      <c r="C23" s="236"/>
      <c r="D23" s="236"/>
      <c r="E23" s="236"/>
      <c r="F23" s="236"/>
    </row>
    <row r="24" spans="1:6">
      <c r="C24" s="156"/>
      <c r="D24" s="156"/>
      <c r="E24" s="156"/>
      <c r="F24" s="156"/>
    </row>
    <row r="25" spans="1:6">
      <c r="B25" s="158" t="s">
        <v>504</v>
      </c>
      <c r="C25" s="156"/>
      <c r="D25" s="156"/>
      <c r="E25" s="156"/>
      <c r="F25" s="156"/>
    </row>
    <row r="26" spans="1:6" ht="92.25" customHeight="1">
      <c r="A26" s="154" t="s">
        <v>487</v>
      </c>
      <c r="B26" s="237" t="s">
        <v>505</v>
      </c>
      <c r="C26" s="237"/>
      <c r="D26" s="237"/>
      <c r="E26" s="237"/>
      <c r="F26" s="237"/>
    </row>
    <row r="27" spans="1:6" ht="57.75" customHeight="1">
      <c r="A27" s="154"/>
      <c r="B27" s="237" t="s">
        <v>506</v>
      </c>
      <c r="C27" s="237"/>
      <c r="D27" s="237"/>
      <c r="E27" s="237"/>
      <c r="F27" s="237"/>
    </row>
    <row r="28" spans="1:6" ht="33" customHeight="1">
      <c r="A28" s="154" t="s">
        <v>487</v>
      </c>
      <c r="B28" s="234" t="s">
        <v>507</v>
      </c>
      <c r="C28" s="234"/>
      <c r="D28" s="234"/>
      <c r="E28" s="234"/>
      <c r="F28" s="234"/>
    </row>
    <row r="29" spans="1:6" ht="70.5" customHeight="1">
      <c r="A29" s="154" t="s">
        <v>487</v>
      </c>
      <c r="B29" s="237" t="s">
        <v>508</v>
      </c>
      <c r="C29" s="237"/>
      <c r="D29" s="237"/>
      <c r="E29" s="237"/>
      <c r="F29" s="237"/>
    </row>
    <row r="30" spans="1:6" ht="46.5" customHeight="1">
      <c r="A30" s="154" t="s">
        <v>487</v>
      </c>
      <c r="B30" s="234" t="s">
        <v>509</v>
      </c>
      <c r="C30" s="234"/>
      <c r="D30" s="234"/>
      <c r="E30" s="234"/>
      <c r="F30" s="234"/>
    </row>
    <row r="31" spans="1:6" ht="101.25" customHeight="1">
      <c r="A31" s="154" t="s">
        <v>487</v>
      </c>
      <c r="B31" s="234" t="s">
        <v>510</v>
      </c>
      <c r="C31" s="234"/>
      <c r="D31" s="234"/>
      <c r="E31" s="234"/>
      <c r="F31" s="234"/>
    </row>
    <row r="32" spans="1:6" ht="69" customHeight="1">
      <c r="A32" s="154" t="s">
        <v>487</v>
      </c>
      <c r="B32" s="234" t="s">
        <v>511</v>
      </c>
      <c r="C32" s="234"/>
      <c r="D32" s="234"/>
      <c r="E32" s="234"/>
      <c r="F32" s="234"/>
    </row>
    <row r="33" spans="1:6" ht="23.25" customHeight="1">
      <c r="A33" s="154" t="s">
        <v>487</v>
      </c>
      <c r="B33" s="237" t="s">
        <v>512</v>
      </c>
      <c r="C33" s="237"/>
      <c r="D33" s="237"/>
      <c r="E33" s="237"/>
      <c r="F33" s="237"/>
    </row>
    <row r="34" spans="1:6" ht="24" customHeight="1">
      <c r="A34" s="154" t="s">
        <v>487</v>
      </c>
      <c r="B34" s="234" t="s">
        <v>513</v>
      </c>
      <c r="C34" s="234"/>
      <c r="D34" s="234"/>
      <c r="E34" s="234"/>
      <c r="F34" s="234"/>
    </row>
    <row r="35" spans="1:6" ht="25.5" customHeight="1">
      <c r="A35" s="154" t="s">
        <v>487</v>
      </c>
      <c r="B35" s="234" t="s">
        <v>514</v>
      </c>
      <c r="C35" s="234"/>
      <c r="D35" s="234"/>
      <c r="E35" s="234"/>
      <c r="F35" s="234"/>
    </row>
    <row r="36" spans="1:6" ht="22.5" customHeight="1">
      <c r="A36" s="154" t="s">
        <v>487</v>
      </c>
      <c r="B36" s="234" t="s">
        <v>515</v>
      </c>
      <c r="C36" s="234"/>
      <c r="D36" s="234"/>
      <c r="E36" s="234"/>
      <c r="F36" s="234"/>
    </row>
    <row r="37" spans="1:6" ht="90.75" customHeight="1">
      <c r="A37" s="154" t="s">
        <v>487</v>
      </c>
      <c r="B37" s="234" t="s">
        <v>516</v>
      </c>
      <c r="C37" s="234"/>
      <c r="D37" s="234"/>
      <c r="E37" s="234"/>
      <c r="F37" s="234"/>
    </row>
    <row r="38" spans="1:6">
      <c r="A38" s="154"/>
      <c r="B38" s="155"/>
      <c r="C38" s="155"/>
      <c r="D38" s="155"/>
      <c r="E38" s="155"/>
      <c r="F38" s="155"/>
    </row>
    <row r="39" spans="1:6">
      <c r="A39" s="154"/>
      <c r="B39" s="159" t="s">
        <v>517</v>
      </c>
      <c r="C39" s="155"/>
      <c r="D39" s="155"/>
      <c r="E39" s="155"/>
      <c r="F39" s="155"/>
    </row>
    <row r="40" spans="1:6" ht="45.75" customHeight="1">
      <c r="A40" s="154" t="s">
        <v>487</v>
      </c>
      <c r="B40" s="237" t="s">
        <v>518</v>
      </c>
      <c r="C40" s="237"/>
      <c r="D40" s="237"/>
      <c r="E40" s="237"/>
      <c r="F40" s="237"/>
    </row>
    <row r="41" spans="1:6">
      <c r="B41" s="144"/>
      <c r="C41" s="146"/>
      <c r="D41" s="146"/>
      <c r="E41" s="146"/>
      <c r="F41" s="146"/>
    </row>
    <row r="42" spans="1:6" ht="15.75">
      <c r="A42" s="239" t="s">
        <v>519</v>
      </c>
      <c r="B42" s="240"/>
      <c r="C42" s="240"/>
      <c r="D42" s="240"/>
      <c r="E42" s="240"/>
      <c r="F42" s="241"/>
    </row>
    <row r="43" spans="1:6">
      <c r="B43" s="144"/>
      <c r="C43" s="146"/>
      <c r="D43" s="146"/>
      <c r="E43" s="146"/>
      <c r="F43" s="146"/>
    </row>
    <row r="44" spans="1:6" ht="57.75" customHeight="1">
      <c r="A44" s="154" t="s">
        <v>487</v>
      </c>
      <c r="B44" s="237" t="s">
        <v>520</v>
      </c>
      <c r="C44" s="237"/>
      <c r="D44" s="237"/>
      <c r="E44" s="237"/>
      <c r="F44" s="237"/>
    </row>
    <row r="45" spans="1:6" ht="15" customHeight="1">
      <c r="A45" s="154"/>
      <c r="B45" s="148" t="s">
        <v>108</v>
      </c>
      <c r="C45" s="160"/>
      <c r="D45" s="160"/>
      <c r="E45" s="160"/>
      <c r="F45" s="160"/>
    </row>
    <row r="46" spans="1:6" ht="35.25" customHeight="1">
      <c r="A46" s="154" t="s">
        <v>487</v>
      </c>
      <c r="B46" s="233" t="s">
        <v>521</v>
      </c>
      <c r="C46" s="233"/>
      <c r="D46" s="233"/>
      <c r="E46" s="233"/>
      <c r="F46" s="233"/>
    </row>
    <row r="47" spans="1:6" ht="35.25" customHeight="1">
      <c r="A47" s="154" t="s">
        <v>487</v>
      </c>
      <c r="B47" s="238" t="s">
        <v>522</v>
      </c>
      <c r="C47" s="238"/>
      <c r="D47" s="238"/>
      <c r="E47" s="238"/>
      <c r="F47" s="238"/>
    </row>
    <row r="48" spans="1:6">
      <c r="A48" s="154" t="s">
        <v>487</v>
      </c>
      <c r="B48" s="238" t="s">
        <v>523</v>
      </c>
      <c r="C48" s="238"/>
      <c r="D48" s="238"/>
      <c r="E48" s="238"/>
      <c r="F48" s="238"/>
    </row>
    <row r="49" spans="1:6" ht="48.75" customHeight="1">
      <c r="A49" s="154" t="s">
        <v>487</v>
      </c>
      <c r="B49" s="238" t="s">
        <v>524</v>
      </c>
      <c r="C49" s="238"/>
      <c r="D49" s="238"/>
      <c r="E49" s="238"/>
      <c r="F49" s="238"/>
    </row>
    <row r="50" spans="1:6" ht="22.5" customHeight="1">
      <c r="A50" s="154" t="s">
        <v>487</v>
      </c>
      <c r="B50" s="238" t="s">
        <v>525</v>
      </c>
      <c r="C50" s="238"/>
      <c r="D50" s="238"/>
      <c r="E50" s="238"/>
      <c r="F50" s="238"/>
    </row>
    <row r="51" spans="1:6" ht="34.5" customHeight="1">
      <c r="A51" s="154" t="s">
        <v>487</v>
      </c>
      <c r="B51" s="238" t="s">
        <v>526</v>
      </c>
      <c r="C51" s="238"/>
      <c r="D51" s="238"/>
      <c r="E51" s="238"/>
      <c r="F51" s="238"/>
    </row>
    <row r="52" spans="1:6" ht="36.75" customHeight="1">
      <c r="A52" s="154" t="s">
        <v>487</v>
      </c>
      <c r="B52" s="238" t="s">
        <v>527</v>
      </c>
      <c r="C52" s="238"/>
      <c r="D52" s="238"/>
      <c r="E52" s="238"/>
      <c r="F52" s="238"/>
    </row>
    <row r="53" spans="1:6" ht="24" customHeight="1">
      <c r="A53" s="154" t="s">
        <v>487</v>
      </c>
      <c r="B53" s="238" t="s">
        <v>528</v>
      </c>
      <c r="C53" s="238"/>
      <c r="D53" s="238"/>
      <c r="E53" s="238"/>
      <c r="F53" s="238"/>
    </row>
    <row r="54" spans="1:6">
      <c r="A54" s="154" t="s">
        <v>487</v>
      </c>
      <c r="B54" s="238" t="s">
        <v>529</v>
      </c>
      <c r="C54" s="238"/>
      <c r="D54" s="238"/>
      <c r="E54" s="238"/>
      <c r="F54" s="238"/>
    </row>
    <row r="55" spans="1:6" ht="24.75" customHeight="1">
      <c r="A55" s="154" t="s">
        <v>487</v>
      </c>
      <c r="B55" s="238" t="s">
        <v>530</v>
      </c>
      <c r="C55" s="238"/>
      <c r="D55" s="238"/>
      <c r="E55" s="238"/>
      <c r="F55" s="238"/>
    </row>
    <row r="56" spans="1:6" ht="39.75" customHeight="1">
      <c r="A56" s="154" t="s">
        <v>487</v>
      </c>
      <c r="B56" s="238" t="s">
        <v>531</v>
      </c>
      <c r="C56" s="238"/>
      <c r="D56" s="238"/>
      <c r="E56" s="238"/>
      <c r="F56" s="238"/>
    </row>
    <row r="57" spans="1:6" ht="23.25" customHeight="1">
      <c r="A57" s="154" t="s">
        <v>487</v>
      </c>
      <c r="B57" s="238" t="s">
        <v>532</v>
      </c>
      <c r="C57" s="238"/>
      <c r="D57" s="238"/>
      <c r="E57" s="238"/>
      <c r="F57" s="238"/>
    </row>
    <row r="58" spans="1:6" ht="135.75" customHeight="1">
      <c r="A58" s="154" t="s">
        <v>487</v>
      </c>
      <c r="B58" s="238" t="s">
        <v>533</v>
      </c>
      <c r="C58" s="238"/>
      <c r="D58" s="238"/>
      <c r="E58" s="238"/>
      <c r="F58" s="238"/>
    </row>
    <row r="59" spans="1:6" ht="11.25" customHeight="1">
      <c r="A59" s="154"/>
      <c r="B59" s="242"/>
      <c r="C59" s="242"/>
      <c r="D59" s="242"/>
      <c r="E59" s="242"/>
      <c r="F59" s="242"/>
    </row>
    <row r="60" spans="1:6" s="162" customFormat="1">
      <c r="A60" s="161"/>
      <c r="B60" s="148" t="s">
        <v>534</v>
      </c>
    </row>
    <row r="61" spans="1:6" ht="48.75" customHeight="1">
      <c r="A61" s="154" t="s">
        <v>487</v>
      </c>
      <c r="B61" s="234" t="s">
        <v>535</v>
      </c>
      <c r="C61" s="234"/>
      <c r="D61" s="234"/>
      <c r="E61" s="234"/>
      <c r="F61" s="234"/>
    </row>
    <row r="62" spans="1:6" ht="69.75" customHeight="1">
      <c r="A62" s="154" t="s">
        <v>487</v>
      </c>
      <c r="B62" s="237" t="s">
        <v>536</v>
      </c>
      <c r="C62" s="237"/>
      <c r="D62" s="237"/>
      <c r="E62" s="237"/>
      <c r="F62" s="237"/>
    </row>
    <row r="63" spans="1:6" ht="13.5" customHeight="1">
      <c r="A63" s="154" t="s">
        <v>487</v>
      </c>
      <c r="B63" s="234" t="s">
        <v>537</v>
      </c>
      <c r="C63" s="234"/>
      <c r="D63" s="234"/>
      <c r="E63" s="234"/>
      <c r="F63" s="234"/>
    </row>
    <row r="64" spans="1:6" ht="15" customHeight="1">
      <c r="A64" s="154" t="s">
        <v>487</v>
      </c>
      <c r="B64" s="234" t="s">
        <v>538</v>
      </c>
      <c r="C64" s="234"/>
      <c r="D64" s="234"/>
      <c r="E64" s="234"/>
      <c r="F64" s="234"/>
    </row>
    <row r="65" spans="1:6" ht="58.5" customHeight="1">
      <c r="A65" s="154" t="s">
        <v>487</v>
      </c>
      <c r="B65" s="234" t="s">
        <v>539</v>
      </c>
      <c r="C65" s="234"/>
      <c r="D65" s="234"/>
      <c r="E65" s="234"/>
      <c r="F65" s="234"/>
    </row>
    <row r="66" spans="1:6" ht="25.5" customHeight="1">
      <c r="A66" s="154" t="s">
        <v>487</v>
      </c>
      <c r="B66" s="234" t="s">
        <v>540</v>
      </c>
      <c r="C66" s="234"/>
      <c r="D66" s="234"/>
      <c r="E66" s="234"/>
      <c r="F66" s="234"/>
    </row>
    <row r="67" spans="1:6" ht="91.5" customHeight="1">
      <c r="A67" s="154" t="s">
        <v>487</v>
      </c>
      <c r="B67" s="234" t="s">
        <v>541</v>
      </c>
      <c r="C67" s="234"/>
      <c r="D67" s="234"/>
      <c r="E67" s="234"/>
      <c r="F67" s="234"/>
    </row>
    <row r="68" spans="1:6" ht="46.5" customHeight="1">
      <c r="A68" s="154" t="s">
        <v>487</v>
      </c>
      <c r="B68" s="237" t="s">
        <v>542</v>
      </c>
      <c r="C68" s="237"/>
      <c r="D68" s="237"/>
      <c r="E68" s="237"/>
      <c r="F68" s="237"/>
    </row>
    <row r="69" spans="1:6">
      <c r="A69" s="154" t="s">
        <v>487</v>
      </c>
      <c r="B69" s="234" t="s">
        <v>543</v>
      </c>
      <c r="C69" s="234"/>
      <c r="D69" s="234"/>
      <c r="E69" s="234"/>
      <c r="F69" s="234"/>
    </row>
    <row r="70" spans="1:6" ht="91.5" customHeight="1">
      <c r="A70" s="154" t="s">
        <v>487</v>
      </c>
      <c r="B70" s="234" t="s">
        <v>544</v>
      </c>
      <c r="C70" s="234"/>
      <c r="D70" s="234"/>
      <c r="E70" s="234"/>
      <c r="F70" s="234"/>
    </row>
    <row r="71" spans="1:6" ht="24" customHeight="1">
      <c r="A71" s="154" t="s">
        <v>487</v>
      </c>
      <c r="B71" s="234" t="s">
        <v>545</v>
      </c>
      <c r="C71" s="234"/>
      <c r="D71" s="234"/>
      <c r="E71" s="234"/>
      <c r="F71" s="234"/>
    </row>
    <row r="72" spans="1:6" ht="25.5" customHeight="1">
      <c r="A72" s="154" t="s">
        <v>487</v>
      </c>
      <c r="B72" s="234" t="s">
        <v>546</v>
      </c>
      <c r="C72" s="234"/>
      <c r="D72" s="234"/>
      <c r="E72" s="234"/>
      <c r="F72" s="234"/>
    </row>
    <row r="73" spans="1:6" ht="36" customHeight="1">
      <c r="A73" s="154" t="s">
        <v>487</v>
      </c>
      <c r="B73" s="234" t="s">
        <v>547</v>
      </c>
      <c r="C73" s="234"/>
      <c r="D73" s="234"/>
      <c r="E73" s="234"/>
      <c r="F73" s="234"/>
    </row>
    <row r="74" spans="1:6">
      <c r="A74" s="154"/>
      <c r="B74" s="144"/>
      <c r="C74" s="144"/>
      <c r="D74" s="144"/>
      <c r="E74" s="144"/>
      <c r="F74" s="144"/>
    </row>
    <row r="75" spans="1:6">
      <c r="A75" s="154"/>
      <c r="B75" s="243" t="s">
        <v>548</v>
      </c>
      <c r="C75" s="243"/>
      <c r="D75" s="243"/>
      <c r="E75" s="243"/>
      <c r="F75" s="243"/>
    </row>
    <row r="76" spans="1:6" ht="27.75" customHeight="1">
      <c r="A76" s="154" t="s">
        <v>487</v>
      </c>
      <c r="B76" s="237" t="s">
        <v>549</v>
      </c>
      <c r="C76" s="237"/>
      <c r="D76" s="237"/>
      <c r="E76" s="237"/>
      <c r="F76" s="237"/>
    </row>
    <row r="77" spans="1:6" ht="69" customHeight="1">
      <c r="A77" s="154" t="s">
        <v>487</v>
      </c>
      <c r="B77" s="237" t="s">
        <v>550</v>
      </c>
      <c r="C77" s="237"/>
      <c r="D77" s="237"/>
      <c r="E77" s="237"/>
      <c r="F77" s="237"/>
    </row>
    <row r="78" spans="1:6" ht="34.5" customHeight="1">
      <c r="A78" s="154" t="s">
        <v>487</v>
      </c>
      <c r="B78" s="234" t="s">
        <v>551</v>
      </c>
      <c r="C78" s="234"/>
      <c r="D78" s="234"/>
      <c r="E78" s="234"/>
      <c r="F78" s="234"/>
    </row>
    <row r="79" spans="1:6" ht="35.25" customHeight="1">
      <c r="A79" s="154" t="s">
        <v>487</v>
      </c>
      <c r="B79" s="234" t="s">
        <v>552</v>
      </c>
      <c r="C79" s="234"/>
      <c r="D79" s="234"/>
      <c r="E79" s="234"/>
      <c r="F79" s="234"/>
    </row>
    <row r="80" spans="1:6">
      <c r="A80" s="154" t="s">
        <v>487</v>
      </c>
      <c r="B80" s="234" t="s">
        <v>553</v>
      </c>
      <c r="C80" s="234"/>
      <c r="D80" s="234"/>
      <c r="E80" s="234"/>
      <c r="F80" s="234"/>
    </row>
    <row r="81" spans="1:6" ht="23.25" customHeight="1">
      <c r="A81" s="154" t="s">
        <v>487</v>
      </c>
      <c r="B81" s="234" t="s">
        <v>554</v>
      </c>
      <c r="C81" s="234"/>
      <c r="D81" s="234"/>
      <c r="E81" s="234"/>
      <c r="F81" s="234"/>
    </row>
    <row r="82" spans="1:6" ht="285.75" customHeight="1">
      <c r="A82" s="154" t="s">
        <v>487</v>
      </c>
      <c r="B82" s="234" t="s">
        <v>555</v>
      </c>
      <c r="C82" s="234"/>
      <c r="D82" s="234"/>
      <c r="E82" s="234"/>
      <c r="F82" s="234"/>
    </row>
    <row r="83" spans="1:6" ht="39.75" customHeight="1">
      <c r="A83" s="154" t="s">
        <v>487</v>
      </c>
      <c r="B83" s="234" t="s">
        <v>556</v>
      </c>
      <c r="C83" s="234"/>
      <c r="D83" s="234"/>
      <c r="E83" s="234"/>
      <c r="F83" s="234"/>
    </row>
    <row r="84" spans="1:6" ht="45.75" customHeight="1">
      <c r="A84" s="154" t="s">
        <v>487</v>
      </c>
      <c r="B84" s="234" t="s">
        <v>557</v>
      </c>
      <c r="C84" s="234"/>
      <c r="D84" s="234"/>
      <c r="E84" s="234"/>
      <c r="F84" s="234"/>
    </row>
    <row r="85" spans="1:6" ht="34.5" customHeight="1">
      <c r="A85" s="154" t="s">
        <v>487</v>
      </c>
      <c r="B85" s="234" t="s">
        <v>558</v>
      </c>
      <c r="C85" s="234"/>
      <c r="D85" s="234"/>
      <c r="E85" s="234"/>
      <c r="F85" s="234"/>
    </row>
    <row r="86" spans="1:6" ht="33.75" customHeight="1">
      <c r="A86" s="154" t="s">
        <v>487</v>
      </c>
      <c r="B86" s="234" t="s">
        <v>559</v>
      </c>
      <c r="C86" s="234"/>
      <c r="D86" s="234"/>
      <c r="E86" s="234"/>
      <c r="F86" s="234"/>
    </row>
    <row r="87" spans="1:6" ht="49.5" customHeight="1">
      <c r="A87" s="154" t="s">
        <v>487</v>
      </c>
      <c r="B87" s="234" t="s">
        <v>560</v>
      </c>
      <c r="C87" s="234"/>
      <c r="D87" s="234"/>
      <c r="E87" s="234"/>
      <c r="F87" s="234"/>
    </row>
    <row r="88" spans="1:6" ht="48" customHeight="1">
      <c r="A88" s="154" t="s">
        <v>487</v>
      </c>
      <c r="B88" s="234" t="s">
        <v>561</v>
      </c>
      <c r="C88" s="234"/>
      <c r="D88" s="234"/>
      <c r="E88" s="234"/>
      <c r="F88" s="234"/>
    </row>
    <row r="89" spans="1:6">
      <c r="A89" s="154"/>
      <c r="B89" s="144"/>
      <c r="C89" s="155"/>
      <c r="D89" s="155"/>
      <c r="E89" s="155"/>
      <c r="F89" s="155"/>
    </row>
    <row r="90" spans="1:6">
      <c r="A90" s="154"/>
      <c r="B90" s="148" t="s">
        <v>562</v>
      </c>
      <c r="C90" s="155"/>
      <c r="D90" s="155"/>
      <c r="E90" s="155"/>
      <c r="F90" s="155"/>
    </row>
    <row r="91" spans="1:6" ht="80.25" customHeight="1">
      <c r="A91" s="154" t="s">
        <v>487</v>
      </c>
      <c r="B91" s="234" t="s">
        <v>563</v>
      </c>
      <c r="C91" s="234"/>
      <c r="D91" s="234"/>
      <c r="E91" s="234"/>
      <c r="F91" s="234"/>
    </row>
    <row r="92" spans="1:6" ht="81.75" customHeight="1">
      <c r="A92" s="154" t="s">
        <v>487</v>
      </c>
      <c r="B92" s="237" t="s">
        <v>564</v>
      </c>
      <c r="C92" s="237"/>
      <c r="D92" s="237"/>
      <c r="E92" s="237"/>
      <c r="F92" s="237"/>
    </row>
    <row r="93" spans="1:6" ht="36" customHeight="1">
      <c r="A93" s="154" t="s">
        <v>487</v>
      </c>
      <c r="B93" s="237" t="s">
        <v>565</v>
      </c>
      <c r="C93" s="237"/>
      <c r="D93" s="237"/>
      <c r="E93" s="237"/>
      <c r="F93" s="237"/>
    </row>
    <row r="94" spans="1:6" ht="101.25" customHeight="1">
      <c r="A94" s="154" t="s">
        <v>487</v>
      </c>
      <c r="B94" s="234" t="s">
        <v>566</v>
      </c>
      <c r="C94" s="234"/>
      <c r="D94" s="234"/>
      <c r="E94" s="234"/>
      <c r="F94" s="234"/>
    </row>
    <row r="95" spans="1:6" ht="24" customHeight="1">
      <c r="A95" s="154" t="s">
        <v>487</v>
      </c>
      <c r="B95" s="234" t="s">
        <v>567</v>
      </c>
      <c r="C95" s="234"/>
      <c r="D95" s="234"/>
      <c r="E95" s="234"/>
      <c r="F95" s="234"/>
    </row>
    <row r="96" spans="1:6">
      <c r="A96" s="154"/>
      <c r="B96" s="234"/>
      <c r="C96" s="234"/>
      <c r="D96" s="234"/>
      <c r="E96" s="234"/>
      <c r="F96" s="234"/>
    </row>
    <row r="97" spans="1:6">
      <c r="A97" s="154"/>
      <c r="B97" s="148" t="s">
        <v>568</v>
      </c>
      <c r="C97" s="155"/>
      <c r="D97" s="155"/>
      <c r="E97" s="155"/>
      <c r="F97" s="155"/>
    </row>
    <row r="98" spans="1:6" ht="24" customHeight="1">
      <c r="A98" s="154" t="s">
        <v>487</v>
      </c>
      <c r="B98" s="234" t="s">
        <v>569</v>
      </c>
      <c r="C98" s="234"/>
      <c r="D98" s="234"/>
      <c r="E98" s="234"/>
      <c r="F98" s="234"/>
    </row>
    <row r="99" spans="1:6" ht="60" customHeight="1">
      <c r="A99" s="154" t="s">
        <v>487</v>
      </c>
      <c r="B99" s="234" t="s">
        <v>570</v>
      </c>
      <c r="C99" s="234"/>
      <c r="D99" s="234"/>
      <c r="E99" s="234"/>
      <c r="F99" s="234"/>
    </row>
    <row r="100" spans="1:6">
      <c r="A100" s="154"/>
      <c r="B100" s="234"/>
      <c r="C100" s="234"/>
      <c r="D100" s="234"/>
      <c r="E100" s="234"/>
      <c r="F100" s="234"/>
    </row>
    <row r="101" spans="1:6">
      <c r="A101" s="154"/>
      <c r="B101" s="244" t="s">
        <v>571</v>
      </c>
      <c r="C101" s="244"/>
      <c r="D101" s="244"/>
      <c r="E101" s="244"/>
      <c r="F101" s="244"/>
    </row>
    <row r="102" spans="1:6" ht="12" customHeight="1">
      <c r="A102" s="154" t="s">
        <v>487</v>
      </c>
      <c r="B102" s="234" t="s">
        <v>572</v>
      </c>
      <c r="C102" s="234"/>
      <c r="D102" s="234"/>
      <c r="E102" s="234"/>
      <c r="F102" s="234"/>
    </row>
    <row r="103" spans="1:6" ht="91.5" customHeight="1">
      <c r="A103" s="154" t="s">
        <v>487</v>
      </c>
      <c r="B103" s="237" t="s">
        <v>573</v>
      </c>
      <c r="C103" s="237"/>
      <c r="D103" s="237"/>
      <c r="E103" s="237"/>
      <c r="F103" s="237"/>
    </row>
    <row r="104" spans="1:6" ht="23.25" customHeight="1">
      <c r="A104" s="154" t="s">
        <v>487</v>
      </c>
      <c r="B104" s="234" t="s">
        <v>574</v>
      </c>
      <c r="C104" s="234"/>
      <c r="D104" s="234"/>
      <c r="E104" s="234"/>
      <c r="F104" s="234"/>
    </row>
    <row r="105" spans="1:6" ht="44.25" customHeight="1">
      <c r="A105" s="154" t="s">
        <v>487</v>
      </c>
      <c r="B105" s="234" t="s">
        <v>575</v>
      </c>
      <c r="C105" s="234"/>
      <c r="D105" s="234"/>
      <c r="E105" s="234"/>
      <c r="F105" s="234"/>
    </row>
    <row r="106" spans="1:6" ht="59.25" customHeight="1">
      <c r="A106" s="154" t="s">
        <v>487</v>
      </c>
      <c r="B106" s="234" t="s">
        <v>576</v>
      </c>
      <c r="C106" s="234"/>
      <c r="D106" s="234"/>
      <c r="E106" s="234"/>
      <c r="F106" s="234"/>
    </row>
    <row r="107" spans="1:6" ht="35.25" customHeight="1">
      <c r="A107" s="154" t="s">
        <v>487</v>
      </c>
      <c r="B107" s="234" t="s">
        <v>577</v>
      </c>
      <c r="C107" s="234"/>
      <c r="D107" s="234"/>
      <c r="E107" s="234"/>
      <c r="F107" s="234"/>
    </row>
    <row r="108" spans="1:6" ht="24" customHeight="1">
      <c r="A108" s="154" t="s">
        <v>487</v>
      </c>
      <c r="B108" s="234" t="s">
        <v>578</v>
      </c>
      <c r="C108" s="234"/>
      <c r="D108" s="234"/>
      <c r="E108" s="234"/>
      <c r="F108" s="234"/>
    </row>
    <row r="109" spans="1:6" ht="68.25" customHeight="1">
      <c r="A109" s="154" t="s">
        <v>487</v>
      </c>
      <c r="B109" s="234" t="s">
        <v>579</v>
      </c>
      <c r="C109" s="234"/>
      <c r="D109" s="234"/>
      <c r="E109" s="234"/>
      <c r="F109" s="234"/>
    </row>
    <row r="110" spans="1:6" ht="47.25" customHeight="1">
      <c r="A110" s="154" t="s">
        <v>487</v>
      </c>
      <c r="B110" s="234" t="s">
        <v>580</v>
      </c>
      <c r="C110" s="234"/>
      <c r="D110" s="234"/>
      <c r="E110" s="234"/>
      <c r="F110" s="234"/>
    </row>
    <row r="111" spans="1:6" ht="26.25" customHeight="1">
      <c r="A111" s="154" t="s">
        <v>487</v>
      </c>
      <c r="B111" s="234" t="s">
        <v>581</v>
      </c>
      <c r="C111" s="234"/>
      <c r="D111" s="234"/>
      <c r="E111" s="234"/>
      <c r="F111" s="234"/>
    </row>
    <row r="112" spans="1:6">
      <c r="A112" s="154"/>
      <c r="B112" s="144"/>
      <c r="C112" s="144"/>
      <c r="D112" s="144"/>
      <c r="E112" s="144"/>
      <c r="F112" s="144"/>
    </row>
    <row r="113" spans="1:6">
      <c r="A113" s="154"/>
      <c r="B113" s="148" t="s">
        <v>582</v>
      </c>
      <c r="C113" s="144"/>
      <c r="D113" s="144"/>
      <c r="E113" s="144"/>
      <c r="F113" s="144"/>
    </row>
    <row r="114" spans="1:6" ht="36" customHeight="1">
      <c r="A114" s="154" t="s">
        <v>487</v>
      </c>
      <c r="B114" s="234" t="s">
        <v>583</v>
      </c>
      <c r="C114" s="234"/>
      <c r="D114" s="234"/>
      <c r="E114" s="234"/>
      <c r="F114" s="234"/>
    </row>
    <row r="115" spans="1:6" ht="54" customHeight="1">
      <c r="A115" s="154" t="s">
        <v>487</v>
      </c>
      <c r="B115" s="234" t="s">
        <v>584</v>
      </c>
      <c r="C115" s="234"/>
      <c r="D115" s="234"/>
      <c r="E115" s="234"/>
      <c r="F115" s="234"/>
    </row>
    <row r="116" spans="1:6" ht="23.25" customHeight="1">
      <c r="A116" s="154" t="s">
        <v>487</v>
      </c>
      <c r="B116" s="234" t="s">
        <v>585</v>
      </c>
      <c r="C116" s="234"/>
      <c r="D116" s="234"/>
      <c r="E116" s="234"/>
      <c r="F116" s="234"/>
    </row>
    <row r="117" spans="1:6" ht="56.25" customHeight="1">
      <c r="A117" s="154" t="s">
        <v>487</v>
      </c>
      <c r="B117" s="234" t="s">
        <v>586</v>
      </c>
      <c r="C117" s="234"/>
      <c r="D117" s="234"/>
      <c r="E117" s="234"/>
      <c r="F117" s="234"/>
    </row>
    <row r="118" spans="1:6" ht="90.75" customHeight="1">
      <c r="A118" s="154" t="s">
        <v>487</v>
      </c>
      <c r="B118" s="234" t="s">
        <v>587</v>
      </c>
      <c r="C118" s="234"/>
      <c r="D118" s="234"/>
      <c r="E118" s="234"/>
      <c r="F118" s="234"/>
    </row>
    <row r="119" spans="1:6" ht="68.25" customHeight="1">
      <c r="A119" s="145" t="s">
        <v>487</v>
      </c>
      <c r="B119" s="245" t="s">
        <v>588</v>
      </c>
      <c r="C119" s="245"/>
      <c r="D119" s="245"/>
      <c r="E119" s="245"/>
      <c r="F119" s="245"/>
    </row>
    <row r="120" spans="1:6" ht="58.5" customHeight="1">
      <c r="A120" s="145" t="s">
        <v>487</v>
      </c>
      <c r="B120" s="245" t="s">
        <v>589</v>
      </c>
      <c r="C120" s="245"/>
      <c r="D120" s="245"/>
      <c r="E120" s="245"/>
      <c r="F120" s="245"/>
    </row>
    <row r="121" spans="1:6">
      <c r="B121" s="163"/>
      <c r="C121" s="163"/>
      <c r="D121" s="163"/>
      <c r="E121" s="163"/>
      <c r="F121" s="163"/>
    </row>
    <row r="122" spans="1:6">
      <c r="B122" s="147" t="s">
        <v>590</v>
      </c>
      <c r="C122" s="154"/>
      <c r="D122" s="154"/>
      <c r="E122" s="154"/>
      <c r="F122" s="154"/>
    </row>
    <row r="123" spans="1:6" ht="80.25" customHeight="1">
      <c r="A123" s="154" t="s">
        <v>487</v>
      </c>
      <c r="B123" s="234" t="s">
        <v>591</v>
      </c>
      <c r="C123" s="234"/>
      <c r="D123" s="234"/>
      <c r="E123" s="234"/>
      <c r="F123" s="234"/>
    </row>
    <row r="124" spans="1:6" ht="45.75" customHeight="1">
      <c r="A124" s="154" t="s">
        <v>487</v>
      </c>
      <c r="B124" s="234" t="s">
        <v>592</v>
      </c>
      <c r="C124" s="234"/>
      <c r="D124" s="234"/>
      <c r="E124" s="234"/>
      <c r="F124" s="234"/>
    </row>
    <row r="125" spans="1:6" ht="45.75" customHeight="1">
      <c r="A125" s="154" t="s">
        <v>487</v>
      </c>
      <c r="B125" s="234" t="s">
        <v>593</v>
      </c>
      <c r="C125" s="234"/>
      <c r="D125" s="234"/>
      <c r="E125" s="234"/>
      <c r="F125" s="234"/>
    </row>
    <row r="126" spans="1:6" ht="35.25" customHeight="1">
      <c r="A126" s="154" t="s">
        <v>487</v>
      </c>
      <c r="B126" s="234" t="s">
        <v>594</v>
      </c>
      <c r="C126" s="234"/>
      <c r="D126" s="234"/>
      <c r="E126" s="234"/>
      <c r="F126" s="234"/>
    </row>
    <row r="127" spans="1:6" ht="43.5" customHeight="1">
      <c r="A127" s="154" t="s">
        <v>487</v>
      </c>
      <c r="B127" s="234" t="s">
        <v>595</v>
      </c>
      <c r="C127" s="234"/>
      <c r="D127" s="234"/>
      <c r="E127" s="234"/>
      <c r="F127" s="234"/>
    </row>
    <row r="128" spans="1:6" ht="47.25" customHeight="1">
      <c r="A128" s="154" t="s">
        <v>487</v>
      </c>
      <c r="B128" s="234" t="s">
        <v>596</v>
      </c>
      <c r="C128" s="234"/>
      <c r="D128" s="234"/>
      <c r="E128" s="234"/>
      <c r="F128" s="234"/>
    </row>
    <row r="129" spans="1:6">
      <c r="B129" s="144"/>
      <c r="C129" s="146"/>
      <c r="D129" s="146"/>
      <c r="E129" s="146"/>
      <c r="F129" s="146"/>
    </row>
    <row r="130" spans="1:6">
      <c r="B130" s="246" t="s">
        <v>597</v>
      </c>
      <c r="C130" s="246"/>
      <c r="D130" s="246"/>
      <c r="E130" s="246"/>
      <c r="F130" s="246"/>
    </row>
    <row r="131" spans="1:6" ht="24" customHeight="1">
      <c r="A131" s="154" t="s">
        <v>487</v>
      </c>
      <c r="B131" s="234" t="s">
        <v>598</v>
      </c>
      <c r="C131" s="234"/>
      <c r="D131" s="234"/>
      <c r="E131" s="234"/>
      <c r="F131" s="234"/>
    </row>
    <row r="132" spans="1:6" ht="23.25" customHeight="1">
      <c r="A132" s="154" t="s">
        <v>487</v>
      </c>
      <c r="B132" s="234" t="s">
        <v>599</v>
      </c>
      <c r="C132" s="234"/>
      <c r="D132" s="234"/>
      <c r="E132" s="234"/>
      <c r="F132" s="234"/>
    </row>
    <row r="133" spans="1:6" ht="69" customHeight="1">
      <c r="A133" s="154" t="s">
        <v>487</v>
      </c>
      <c r="B133" s="234" t="s">
        <v>600</v>
      </c>
      <c r="C133" s="234"/>
      <c r="D133" s="234"/>
      <c r="E133" s="234"/>
      <c r="F133" s="234"/>
    </row>
    <row r="134" spans="1:6" ht="45" customHeight="1">
      <c r="A134" s="154" t="s">
        <v>487</v>
      </c>
      <c r="B134" s="234" t="s">
        <v>601</v>
      </c>
      <c r="C134" s="234"/>
      <c r="D134" s="234"/>
      <c r="E134" s="234"/>
      <c r="F134" s="234"/>
    </row>
    <row r="135" spans="1:6" ht="43.5" customHeight="1">
      <c r="A135" s="154" t="s">
        <v>487</v>
      </c>
      <c r="B135" s="234" t="s">
        <v>602</v>
      </c>
      <c r="C135" s="234"/>
      <c r="D135" s="234"/>
      <c r="E135" s="234"/>
      <c r="F135" s="234"/>
    </row>
    <row r="136" spans="1:6" ht="69.75" customHeight="1">
      <c r="A136" s="154" t="s">
        <v>487</v>
      </c>
      <c r="B136" s="234" t="s">
        <v>603</v>
      </c>
      <c r="C136" s="234"/>
      <c r="D136" s="234"/>
      <c r="E136" s="234"/>
      <c r="F136" s="234"/>
    </row>
    <row r="137" spans="1:6" ht="24.75" customHeight="1">
      <c r="A137" s="154" t="s">
        <v>487</v>
      </c>
      <c r="B137" s="234" t="s">
        <v>604</v>
      </c>
      <c r="C137" s="234"/>
      <c r="D137" s="234"/>
      <c r="E137" s="234"/>
      <c r="F137" s="234"/>
    </row>
    <row r="138" spans="1:6">
      <c r="A138" s="154"/>
      <c r="B138" s="144"/>
      <c r="C138" s="144"/>
      <c r="D138" s="144"/>
      <c r="E138" s="144"/>
      <c r="F138" s="144"/>
    </row>
    <row r="139" spans="1:6">
      <c r="A139" s="154"/>
      <c r="B139" s="148" t="s">
        <v>605</v>
      </c>
      <c r="C139" s="144"/>
      <c r="D139" s="144"/>
      <c r="E139" s="144"/>
      <c r="F139" s="144"/>
    </row>
    <row r="140" spans="1:6" ht="58.5" customHeight="1">
      <c r="A140" s="154" t="s">
        <v>487</v>
      </c>
      <c r="B140" s="234" t="s">
        <v>606</v>
      </c>
      <c r="C140" s="234"/>
      <c r="D140" s="234"/>
      <c r="E140" s="234"/>
      <c r="F140" s="234"/>
    </row>
    <row r="141" spans="1:6" ht="66.75" customHeight="1">
      <c r="A141" s="154" t="s">
        <v>487</v>
      </c>
      <c r="B141" s="234" t="s">
        <v>607</v>
      </c>
      <c r="C141" s="234"/>
      <c r="D141" s="234"/>
      <c r="E141" s="234"/>
      <c r="F141" s="234"/>
    </row>
    <row r="142" spans="1:6" ht="25.5" customHeight="1">
      <c r="A142" s="154" t="s">
        <v>487</v>
      </c>
      <c r="B142" s="234" t="s">
        <v>608</v>
      </c>
      <c r="C142" s="234"/>
      <c r="D142" s="234"/>
      <c r="E142" s="234"/>
      <c r="F142" s="234"/>
    </row>
    <row r="143" spans="1:6" ht="26.25" customHeight="1">
      <c r="A143" s="154" t="s">
        <v>487</v>
      </c>
      <c r="B143" s="234" t="s">
        <v>609</v>
      </c>
      <c r="C143" s="234"/>
      <c r="D143" s="234"/>
      <c r="E143" s="234"/>
      <c r="F143" s="234"/>
    </row>
    <row r="144" spans="1:6" ht="70.5" customHeight="1">
      <c r="A144" s="154" t="s">
        <v>487</v>
      </c>
      <c r="B144" s="234" t="s">
        <v>610</v>
      </c>
      <c r="C144" s="234"/>
      <c r="D144" s="234"/>
      <c r="E144" s="234"/>
      <c r="F144" s="234"/>
    </row>
    <row r="145" spans="1:6" ht="23.25" customHeight="1">
      <c r="A145" s="154" t="s">
        <v>487</v>
      </c>
      <c r="B145" s="234" t="s">
        <v>611</v>
      </c>
      <c r="C145" s="234"/>
      <c r="D145" s="234"/>
      <c r="E145" s="234"/>
      <c r="F145" s="234"/>
    </row>
    <row r="146" spans="1:6" ht="57.75" customHeight="1">
      <c r="A146" s="154" t="s">
        <v>487</v>
      </c>
      <c r="B146" s="234" t="s">
        <v>612</v>
      </c>
      <c r="C146" s="234"/>
      <c r="D146" s="234"/>
      <c r="E146" s="234"/>
      <c r="F146" s="234"/>
    </row>
    <row r="147" spans="1:6" ht="125.25" customHeight="1">
      <c r="A147" s="154" t="s">
        <v>487</v>
      </c>
      <c r="B147" s="234" t="s">
        <v>613</v>
      </c>
      <c r="C147" s="234"/>
      <c r="D147" s="234"/>
      <c r="E147" s="234"/>
      <c r="F147" s="234"/>
    </row>
    <row r="148" spans="1:6">
      <c r="B148" s="144"/>
      <c r="C148" s="146"/>
      <c r="D148" s="146"/>
      <c r="E148" s="146"/>
      <c r="F148" s="146"/>
    </row>
    <row r="149" spans="1:6">
      <c r="B149" s="246" t="s">
        <v>614</v>
      </c>
      <c r="C149" s="246"/>
      <c r="D149" s="246"/>
      <c r="E149" s="246"/>
      <c r="F149" s="246"/>
    </row>
    <row r="150" spans="1:6" ht="25.5" customHeight="1">
      <c r="A150" s="154" t="s">
        <v>487</v>
      </c>
      <c r="B150" s="234" t="s">
        <v>615</v>
      </c>
      <c r="C150" s="234"/>
      <c r="D150" s="234"/>
      <c r="E150" s="234"/>
      <c r="F150" s="234"/>
    </row>
    <row r="151" spans="1:6" ht="24" customHeight="1">
      <c r="A151" s="154" t="s">
        <v>487</v>
      </c>
      <c r="B151" s="234" t="s">
        <v>616</v>
      </c>
      <c r="C151" s="234"/>
      <c r="D151" s="234"/>
      <c r="E151" s="234"/>
      <c r="F151" s="234"/>
    </row>
    <row r="152" spans="1:6" ht="72" customHeight="1">
      <c r="A152" s="154" t="s">
        <v>487</v>
      </c>
      <c r="B152" s="234" t="s">
        <v>617</v>
      </c>
      <c r="C152" s="234"/>
      <c r="D152" s="234"/>
      <c r="E152" s="234"/>
      <c r="F152" s="234"/>
    </row>
    <row r="153" spans="1:6" ht="36.75" customHeight="1">
      <c r="A153" s="154" t="s">
        <v>487</v>
      </c>
      <c r="B153" s="234" t="s">
        <v>618</v>
      </c>
      <c r="C153" s="234"/>
      <c r="D153" s="234"/>
      <c r="E153" s="234"/>
      <c r="F153" s="234"/>
    </row>
    <row r="154" spans="1:6" ht="12.75">
      <c r="B154" s="164"/>
      <c r="C154" s="164"/>
      <c r="D154" s="164"/>
      <c r="E154" s="165"/>
      <c r="F154" s="165"/>
    </row>
    <row r="155" spans="1:6" ht="12.75">
      <c r="B155" s="246" t="s">
        <v>619</v>
      </c>
      <c r="C155" s="246"/>
      <c r="D155" s="246"/>
      <c r="E155" s="246"/>
      <c r="F155" s="165"/>
    </row>
    <row r="156" spans="1:6" ht="24" customHeight="1">
      <c r="A156" s="154" t="s">
        <v>487</v>
      </c>
      <c r="B156" s="234" t="s">
        <v>620</v>
      </c>
      <c r="C156" s="234"/>
      <c r="D156" s="234"/>
      <c r="E156" s="234"/>
      <c r="F156" s="234"/>
    </row>
    <row r="157" spans="1:6" ht="24" customHeight="1">
      <c r="A157" s="154" t="s">
        <v>487</v>
      </c>
      <c r="B157" s="237" t="s">
        <v>621</v>
      </c>
      <c r="C157" s="237"/>
      <c r="D157" s="237"/>
      <c r="E157" s="237"/>
      <c r="F157" s="237"/>
    </row>
    <row r="158" spans="1:6" ht="23.25" customHeight="1">
      <c r="A158" s="154" t="s">
        <v>487</v>
      </c>
      <c r="B158" s="234" t="s">
        <v>622</v>
      </c>
      <c r="C158" s="234"/>
      <c r="D158" s="234"/>
      <c r="E158" s="234"/>
      <c r="F158" s="234"/>
    </row>
    <row r="159" spans="1:6" ht="56.25" customHeight="1">
      <c r="A159" s="154" t="s">
        <v>487</v>
      </c>
      <c r="B159" s="234" t="s">
        <v>623</v>
      </c>
      <c r="C159" s="234"/>
      <c r="D159" s="234"/>
      <c r="E159" s="234"/>
      <c r="F159" s="234"/>
    </row>
    <row r="160" spans="1:6" ht="37.5" customHeight="1">
      <c r="A160" s="154" t="s">
        <v>487</v>
      </c>
      <c r="B160" s="234" t="s">
        <v>624</v>
      </c>
      <c r="C160" s="234"/>
      <c r="D160" s="234"/>
      <c r="E160" s="234"/>
      <c r="F160" s="234"/>
    </row>
    <row r="161" spans="1:6" ht="12.75">
      <c r="B161" s="166"/>
      <c r="C161" s="166"/>
      <c r="D161" s="166"/>
      <c r="E161" s="165"/>
      <c r="F161" s="165"/>
    </row>
    <row r="162" spans="1:6">
      <c r="B162" s="246" t="s">
        <v>625</v>
      </c>
      <c r="C162" s="246"/>
      <c r="D162" s="246"/>
      <c r="E162" s="246"/>
      <c r="F162" s="246"/>
    </row>
    <row r="163" spans="1:6" ht="24.75" customHeight="1">
      <c r="A163" s="154" t="s">
        <v>487</v>
      </c>
      <c r="B163" s="234" t="s">
        <v>626</v>
      </c>
      <c r="C163" s="234"/>
      <c r="D163" s="234"/>
      <c r="E163" s="234"/>
      <c r="F163" s="234"/>
    </row>
    <row r="164" spans="1:6" ht="35.25" customHeight="1">
      <c r="A164" s="154" t="s">
        <v>487</v>
      </c>
      <c r="B164" s="234" t="s">
        <v>627</v>
      </c>
      <c r="C164" s="234"/>
      <c r="D164" s="234"/>
      <c r="E164" s="234"/>
      <c r="F164" s="234"/>
    </row>
    <row r="165" spans="1:6" ht="41.25" customHeight="1">
      <c r="A165" s="154" t="s">
        <v>487</v>
      </c>
      <c r="B165" s="234" t="s">
        <v>628</v>
      </c>
      <c r="C165" s="234"/>
      <c r="D165" s="234"/>
      <c r="E165" s="234"/>
      <c r="F165" s="234"/>
    </row>
    <row r="166" spans="1:6">
      <c r="A166" s="154"/>
      <c r="B166" s="155"/>
      <c r="C166" s="155"/>
      <c r="D166" s="155"/>
      <c r="E166" s="155"/>
      <c r="F166" s="155"/>
    </row>
    <row r="167" spans="1:6">
      <c r="A167" s="154"/>
      <c r="B167" s="148" t="s">
        <v>629</v>
      </c>
      <c r="C167" s="144"/>
      <c r="D167" s="144"/>
      <c r="E167" s="144"/>
      <c r="F167" s="144"/>
    </row>
    <row r="168" spans="1:6" ht="24.75" customHeight="1">
      <c r="A168" s="154" t="s">
        <v>487</v>
      </c>
      <c r="B168" s="234" t="s">
        <v>630</v>
      </c>
      <c r="C168" s="234"/>
      <c r="D168" s="234"/>
      <c r="E168" s="234"/>
      <c r="F168" s="234"/>
    </row>
    <row r="169" spans="1:6" ht="27.75" customHeight="1">
      <c r="A169" s="154" t="s">
        <v>487</v>
      </c>
      <c r="B169" s="234" t="s">
        <v>631</v>
      </c>
      <c r="C169" s="234"/>
      <c r="D169" s="234"/>
      <c r="E169" s="234"/>
      <c r="F169" s="234"/>
    </row>
    <row r="170" spans="1:6" ht="57.75" customHeight="1">
      <c r="A170" s="154" t="s">
        <v>487</v>
      </c>
      <c r="B170" s="234" t="s">
        <v>632</v>
      </c>
      <c r="C170" s="234"/>
      <c r="D170" s="234"/>
      <c r="E170" s="234"/>
      <c r="F170" s="234"/>
    </row>
    <row r="171" spans="1:6" ht="12.75" customHeight="1">
      <c r="A171" s="154" t="s">
        <v>487</v>
      </c>
      <c r="B171" s="234" t="s">
        <v>633</v>
      </c>
      <c r="C171" s="234"/>
      <c r="D171" s="234"/>
      <c r="E171" s="234"/>
      <c r="F171" s="234"/>
    </row>
    <row r="172" spans="1:6" ht="12" customHeight="1">
      <c r="A172" s="154" t="s">
        <v>487</v>
      </c>
      <c r="B172" s="234" t="s">
        <v>634</v>
      </c>
      <c r="C172" s="234"/>
      <c r="D172" s="234"/>
      <c r="E172" s="234"/>
      <c r="F172" s="234"/>
    </row>
    <row r="173" spans="1:6" ht="36.75" customHeight="1">
      <c r="A173" s="154" t="s">
        <v>487</v>
      </c>
      <c r="B173" s="234" t="s">
        <v>635</v>
      </c>
      <c r="C173" s="234"/>
      <c r="D173" s="234"/>
      <c r="E173" s="234"/>
      <c r="F173" s="234"/>
    </row>
    <row r="174" spans="1:6" ht="36.75" customHeight="1">
      <c r="A174" s="154" t="s">
        <v>487</v>
      </c>
      <c r="B174" s="234" t="s">
        <v>636</v>
      </c>
      <c r="C174" s="234"/>
      <c r="D174" s="234"/>
      <c r="E174" s="234"/>
      <c r="F174" s="234"/>
    </row>
    <row r="175" spans="1:6" ht="24" customHeight="1">
      <c r="A175" s="154" t="s">
        <v>487</v>
      </c>
      <c r="B175" s="234" t="s">
        <v>637</v>
      </c>
      <c r="C175" s="234"/>
      <c r="D175" s="234"/>
      <c r="E175" s="234"/>
      <c r="F175" s="234"/>
    </row>
    <row r="176" spans="1:6" ht="23.25" customHeight="1">
      <c r="A176" s="144" t="s">
        <v>487</v>
      </c>
      <c r="B176" s="234" t="s">
        <v>638</v>
      </c>
      <c r="C176" s="234"/>
      <c r="D176" s="234"/>
      <c r="E176" s="234"/>
      <c r="F176" s="234"/>
    </row>
    <row r="177" spans="1:6" ht="23.25" customHeight="1">
      <c r="A177" s="144" t="s">
        <v>487</v>
      </c>
      <c r="B177" s="237" t="s">
        <v>639</v>
      </c>
      <c r="C177" s="237"/>
      <c r="D177" s="237"/>
      <c r="E177" s="237"/>
      <c r="F177" s="237"/>
    </row>
    <row r="178" spans="1:6">
      <c r="A178" s="154" t="s">
        <v>487</v>
      </c>
      <c r="B178" s="234" t="s">
        <v>640</v>
      </c>
      <c r="C178" s="234"/>
      <c r="D178" s="234"/>
      <c r="E178" s="234"/>
      <c r="F178" s="234"/>
    </row>
    <row r="179" spans="1:6" ht="36.75" customHeight="1">
      <c r="A179" s="154" t="s">
        <v>487</v>
      </c>
      <c r="B179" s="234" t="s">
        <v>641</v>
      </c>
      <c r="C179" s="234"/>
      <c r="D179" s="234"/>
      <c r="E179" s="234"/>
      <c r="F179" s="234"/>
    </row>
    <row r="180" spans="1:6" ht="25.5" customHeight="1">
      <c r="A180" s="154" t="s">
        <v>487</v>
      </c>
      <c r="B180" s="234" t="s">
        <v>642</v>
      </c>
      <c r="C180" s="234"/>
      <c r="D180" s="234"/>
      <c r="E180" s="234"/>
      <c r="F180" s="234"/>
    </row>
    <row r="181" spans="1:6" ht="15.75" customHeight="1">
      <c r="A181" s="154" t="s">
        <v>487</v>
      </c>
      <c r="B181" s="237" t="s">
        <v>643</v>
      </c>
      <c r="C181" s="237"/>
      <c r="D181" s="237"/>
      <c r="E181" s="237"/>
      <c r="F181" s="237"/>
    </row>
    <row r="182" spans="1:6" ht="59.25" customHeight="1">
      <c r="A182" s="154" t="s">
        <v>487</v>
      </c>
      <c r="B182" s="237" t="s">
        <v>644</v>
      </c>
      <c r="C182" s="237"/>
      <c r="D182" s="237"/>
      <c r="E182" s="237"/>
      <c r="F182" s="237"/>
    </row>
    <row r="183" spans="1:6" ht="45.75" customHeight="1">
      <c r="A183" s="154" t="s">
        <v>487</v>
      </c>
      <c r="B183" s="237" t="s">
        <v>645</v>
      </c>
      <c r="C183" s="237"/>
      <c r="D183" s="237"/>
      <c r="E183" s="237"/>
      <c r="F183" s="237"/>
    </row>
    <row r="184" spans="1:6" ht="68.25" customHeight="1">
      <c r="A184" s="154" t="s">
        <v>487</v>
      </c>
      <c r="B184" s="237" t="s">
        <v>646</v>
      </c>
      <c r="C184" s="237"/>
      <c r="D184" s="237"/>
      <c r="E184" s="237"/>
      <c r="F184" s="237"/>
    </row>
    <row r="185" spans="1:6" ht="36.75" customHeight="1">
      <c r="A185" s="154" t="s">
        <v>487</v>
      </c>
      <c r="B185" s="237" t="s">
        <v>647</v>
      </c>
      <c r="C185" s="237"/>
      <c r="D185" s="237"/>
      <c r="E185" s="237"/>
      <c r="F185" s="237"/>
    </row>
    <row r="186" spans="1:6">
      <c r="A186" s="154"/>
      <c r="B186" s="167"/>
      <c r="C186" s="144"/>
      <c r="D186" s="144"/>
      <c r="E186" s="144"/>
      <c r="F186" s="144"/>
    </row>
    <row r="187" spans="1:6">
      <c r="A187" s="154"/>
      <c r="B187" s="148" t="s">
        <v>648</v>
      </c>
    </row>
    <row r="188" spans="1:6" ht="24.75" customHeight="1">
      <c r="A188" s="154" t="s">
        <v>487</v>
      </c>
      <c r="B188" s="234" t="s">
        <v>649</v>
      </c>
      <c r="C188" s="234"/>
      <c r="D188" s="234"/>
      <c r="E188" s="234"/>
      <c r="F188" s="234"/>
    </row>
    <row r="189" spans="1:6" ht="33.75" customHeight="1">
      <c r="A189" s="154" t="s">
        <v>487</v>
      </c>
      <c r="B189" s="237" t="s">
        <v>650</v>
      </c>
      <c r="C189" s="237"/>
      <c r="D189" s="237"/>
      <c r="E189" s="237"/>
      <c r="F189" s="237"/>
    </row>
    <row r="190" spans="1:6" ht="13.5" customHeight="1">
      <c r="A190" s="154" t="s">
        <v>487</v>
      </c>
      <c r="B190" s="237" t="s">
        <v>651</v>
      </c>
      <c r="C190" s="237"/>
      <c r="D190" s="237"/>
      <c r="E190" s="237"/>
      <c r="F190" s="237"/>
    </row>
    <row r="191" spans="1:6" ht="25.5" customHeight="1">
      <c r="A191" s="154" t="s">
        <v>487</v>
      </c>
      <c r="B191" s="237" t="s">
        <v>652</v>
      </c>
      <c r="C191" s="237"/>
      <c r="D191" s="237"/>
      <c r="E191" s="237"/>
      <c r="F191" s="237"/>
    </row>
    <row r="192" spans="1:6" ht="24.75" customHeight="1">
      <c r="A192" s="154" t="s">
        <v>487</v>
      </c>
      <c r="B192" s="234" t="s">
        <v>653</v>
      </c>
      <c r="C192" s="234"/>
      <c r="D192" s="234"/>
      <c r="E192" s="234"/>
      <c r="F192" s="234"/>
    </row>
    <row r="193" spans="1:6" ht="46.5" customHeight="1">
      <c r="A193" s="154" t="s">
        <v>487</v>
      </c>
      <c r="B193" s="234" t="s">
        <v>654</v>
      </c>
      <c r="C193" s="234"/>
      <c r="D193" s="234"/>
      <c r="E193" s="234"/>
      <c r="F193" s="234"/>
    </row>
    <row r="194" spans="1:6" ht="23.25" customHeight="1">
      <c r="A194" s="154" t="s">
        <v>487</v>
      </c>
      <c r="B194" s="233" t="s">
        <v>655</v>
      </c>
      <c r="C194" s="233"/>
      <c r="D194" s="233"/>
      <c r="E194" s="233"/>
      <c r="F194" s="233"/>
    </row>
    <row r="195" spans="1:6">
      <c r="A195" s="154"/>
      <c r="B195" s="167"/>
      <c r="C195" s="144"/>
      <c r="D195" s="144"/>
      <c r="E195" s="144"/>
      <c r="F195" s="144"/>
    </row>
    <row r="196" spans="1:6">
      <c r="B196" s="148" t="s">
        <v>656</v>
      </c>
    </row>
    <row r="197" spans="1:6" ht="25.5" customHeight="1">
      <c r="A197" s="154" t="s">
        <v>487</v>
      </c>
      <c r="B197" s="234" t="s">
        <v>657</v>
      </c>
      <c r="C197" s="234"/>
      <c r="D197" s="234"/>
      <c r="E197" s="234"/>
      <c r="F197" s="234"/>
    </row>
    <row r="198" spans="1:6" ht="34.5" customHeight="1">
      <c r="A198" s="154" t="s">
        <v>487</v>
      </c>
      <c r="B198" s="234" t="s">
        <v>658</v>
      </c>
      <c r="C198" s="234"/>
      <c r="D198" s="234"/>
      <c r="E198" s="234"/>
      <c r="F198" s="234"/>
    </row>
    <row r="199" spans="1:6">
      <c r="A199" s="154" t="s">
        <v>487</v>
      </c>
      <c r="B199" s="234" t="s">
        <v>659</v>
      </c>
      <c r="C199" s="234"/>
      <c r="D199" s="234"/>
      <c r="E199" s="234"/>
      <c r="F199" s="234"/>
    </row>
    <row r="200" spans="1:6" ht="24" customHeight="1">
      <c r="A200" s="154" t="s">
        <v>487</v>
      </c>
      <c r="B200" s="234" t="s">
        <v>660</v>
      </c>
      <c r="C200" s="234"/>
      <c r="D200" s="234"/>
      <c r="E200" s="234"/>
      <c r="F200" s="234"/>
    </row>
    <row r="201" spans="1:6" ht="36" customHeight="1">
      <c r="A201" s="154" t="s">
        <v>487</v>
      </c>
      <c r="B201" s="234" t="s">
        <v>661</v>
      </c>
      <c r="C201" s="234"/>
      <c r="D201" s="234"/>
      <c r="E201" s="234"/>
      <c r="F201" s="234"/>
    </row>
    <row r="202" spans="1:6" ht="80.25" customHeight="1">
      <c r="A202" s="154" t="s">
        <v>487</v>
      </c>
      <c r="B202" s="234" t="s">
        <v>662</v>
      </c>
      <c r="C202" s="234"/>
      <c r="D202" s="234"/>
      <c r="E202" s="234"/>
      <c r="F202" s="234"/>
    </row>
    <row r="203" spans="1:6" ht="68.25" customHeight="1">
      <c r="A203" s="154" t="s">
        <v>487</v>
      </c>
      <c r="B203" s="234" t="s">
        <v>663</v>
      </c>
      <c r="C203" s="234"/>
      <c r="D203" s="234"/>
      <c r="E203" s="234"/>
      <c r="F203" s="234"/>
    </row>
    <row r="204" spans="1:6" ht="24.75" customHeight="1">
      <c r="A204" s="154" t="s">
        <v>487</v>
      </c>
      <c r="B204" s="234" t="s">
        <v>664</v>
      </c>
      <c r="C204" s="234"/>
      <c r="D204" s="234"/>
      <c r="E204" s="234"/>
      <c r="F204" s="234"/>
    </row>
    <row r="205" spans="1:6" ht="46.5" customHeight="1">
      <c r="A205" s="154" t="s">
        <v>487</v>
      </c>
      <c r="B205" s="234" t="s">
        <v>665</v>
      </c>
      <c r="C205" s="234"/>
      <c r="D205" s="234"/>
      <c r="E205" s="234"/>
      <c r="F205" s="234"/>
    </row>
    <row r="206" spans="1:6" ht="36.75" customHeight="1">
      <c r="A206" s="154" t="s">
        <v>487</v>
      </c>
      <c r="B206" s="234" t="s">
        <v>666</v>
      </c>
      <c r="C206" s="234"/>
      <c r="D206" s="234"/>
      <c r="E206" s="234"/>
      <c r="F206" s="234"/>
    </row>
    <row r="208" spans="1:6">
      <c r="A208" s="154"/>
      <c r="B208" s="148" t="s">
        <v>667</v>
      </c>
    </row>
    <row r="209" spans="1:6" ht="47.25" customHeight="1">
      <c r="A209" s="154" t="s">
        <v>487</v>
      </c>
      <c r="B209" s="233" t="s">
        <v>668</v>
      </c>
      <c r="C209" s="233"/>
      <c r="D209" s="233"/>
      <c r="E209" s="233"/>
      <c r="F209" s="233"/>
    </row>
    <row r="210" spans="1:6" ht="49.5" customHeight="1">
      <c r="A210" s="154" t="s">
        <v>487</v>
      </c>
      <c r="B210" s="233" t="s">
        <v>669</v>
      </c>
      <c r="C210" s="233"/>
      <c r="D210" s="233"/>
      <c r="E210" s="233"/>
      <c r="F210" s="233"/>
    </row>
    <row r="211" spans="1:6" ht="47.25" customHeight="1">
      <c r="A211" s="154" t="s">
        <v>487</v>
      </c>
      <c r="B211" s="234" t="s">
        <v>670</v>
      </c>
      <c r="C211" s="234"/>
      <c r="D211" s="234"/>
      <c r="E211" s="234"/>
      <c r="F211" s="234"/>
    </row>
    <row r="212" spans="1:6" ht="34.5" customHeight="1">
      <c r="A212" s="154" t="s">
        <v>487</v>
      </c>
      <c r="B212" s="234" t="s">
        <v>671</v>
      </c>
      <c r="C212" s="234"/>
      <c r="D212" s="234"/>
      <c r="E212" s="234"/>
      <c r="F212" s="234"/>
    </row>
    <row r="213" spans="1:6" ht="35.25" customHeight="1">
      <c r="A213" s="154" t="s">
        <v>487</v>
      </c>
      <c r="B213" s="234" t="s">
        <v>672</v>
      </c>
      <c r="C213" s="234"/>
      <c r="D213" s="234"/>
      <c r="E213" s="234"/>
      <c r="F213" s="234"/>
    </row>
    <row r="214" spans="1:6" ht="48" customHeight="1">
      <c r="A214" s="154" t="s">
        <v>487</v>
      </c>
      <c r="B214" s="234" t="s">
        <v>673</v>
      </c>
      <c r="C214" s="234"/>
      <c r="D214" s="234"/>
      <c r="E214" s="234"/>
      <c r="F214" s="234"/>
    </row>
    <row r="215" spans="1:6">
      <c r="A215" s="154"/>
      <c r="B215" s="144"/>
    </row>
    <row r="216" spans="1:6">
      <c r="A216" s="154"/>
      <c r="B216" s="148" t="s">
        <v>674</v>
      </c>
      <c r="C216" s="144"/>
      <c r="D216" s="144"/>
      <c r="E216" s="144"/>
      <c r="F216" s="144"/>
    </row>
    <row r="217" spans="1:6" ht="35.25" customHeight="1">
      <c r="A217" s="154" t="s">
        <v>487</v>
      </c>
      <c r="B217" s="234" t="s">
        <v>675</v>
      </c>
      <c r="C217" s="234"/>
      <c r="D217" s="234"/>
      <c r="E217" s="234"/>
      <c r="F217" s="234"/>
    </row>
    <row r="218" spans="1:6" ht="38.25" customHeight="1">
      <c r="A218" s="154" t="s">
        <v>487</v>
      </c>
      <c r="B218" s="234" t="s">
        <v>676</v>
      </c>
      <c r="C218" s="234"/>
      <c r="D218" s="234"/>
      <c r="E218" s="234"/>
      <c r="F218" s="234"/>
    </row>
    <row r="219" spans="1:6" ht="73.5" customHeight="1">
      <c r="A219" s="154" t="s">
        <v>487</v>
      </c>
      <c r="B219" s="237" t="s">
        <v>677</v>
      </c>
      <c r="C219" s="237"/>
      <c r="D219" s="237"/>
      <c r="E219" s="237"/>
      <c r="F219" s="237"/>
    </row>
    <row r="220" spans="1:6" ht="36.75" customHeight="1">
      <c r="A220" s="154" t="s">
        <v>487</v>
      </c>
      <c r="B220" s="237" t="s">
        <v>678</v>
      </c>
      <c r="C220" s="237"/>
      <c r="D220" s="237"/>
      <c r="E220" s="237"/>
      <c r="F220" s="237"/>
    </row>
    <row r="221" spans="1:6" ht="23.25" customHeight="1">
      <c r="A221" s="154" t="s">
        <v>487</v>
      </c>
      <c r="B221" s="237" t="s">
        <v>679</v>
      </c>
      <c r="C221" s="237"/>
      <c r="D221" s="237"/>
      <c r="E221" s="237"/>
      <c r="F221" s="237"/>
    </row>
    <row r="222" spans="1:6" ht="105.75" customHeight="1">
      <c r="A222" s="154" t="s">
        <v>487</v>
      </c>
      <c r="B222" s="234" t="s">
        <v>680</v>
      </c>
      <c r="C222" s="234"/>
      <c r="D222" s="234"/>
      <c r="E222" s="234"/>
      <c r="F222" s="234"/>
    </row>
    <row r="223" spans="1:6" ht="49.5" customHeight="1">
      <c r="A223" s="154" t="s">
        <v>487</v>
      </c>
      <c r="B223" s="237" t="s">
        <v>681</v>
      </c>
      <c r="C223" s="237"/>
      <c r="D223" s="237"/>
      <c r="E223" s="237"/>
      <c r="F223" s="237"/>
    </row>
    <row r="224" spans="1:6">
      <c r="A224" s="154"/>
      <c r="B224" s="144"/>
      <c r="C224" s="144"/>
      <c r="D224" s="144"/>
      <c r="E224" s="144"/>
      <c r="F224" s="144"/>
    </row>
    <row r="225" spans="1:6">
      <c r="A225" s="154"/>
      <c r="B225" s="147" t="s">
        <v>682</v>
      </c>
      <c r="C225" s="144"/>
      <c r="D225" s="144"/>
      <c r="E225" s="144"/>
      <c r="F225" s="144"/>
    </row>
    <row r="226" spans="1:6" ht="36" customHeight="1">
      <c r="A226" s="154" t="s">
        <v>487</v>
      </c>
      <c r="B226" s="237" t="s">
        <v>683</v>
      </c>
      <c r="C226" s="237"/>
      <c r="D226" s="237"/>
      <c r="E226" s="237"/>
      <c r="F226" s="237"/>
    </row>
    <row r="227" spans="1:6" ht="39" customHeight="1">
      <c r="A227" s="154" t="s">
        <v>487</v>
      </c>
      <c r="B227" s="237" t="s">
        <v>684</v>
      </c>
      <c r="C227" s="237"/>
      <c r="D227" s="237"/>
      <c r="E227" s="237"/>
      <c r="F227" s="237"/>
    </row>
    <row r="228" spans="1:6" ht="25.5" customHeight="1">
      <c r="A228" s="154" t="s">
        <v>487</v>
      </c>
      <c r="B228" s="237" t="s">
        <v>685</v>
      </c>
      <c r="C228" s="237"/>
      <c r="D228" s="237"/>
      <c r="E228" s="237"/>
      <c r="F228" s="237"/>
    </row>
    <row r="229" spans="1:6" ht="23.25" customHeight="1">
      <c r="A229" s="154" t="s">
        <v>487</v>
      </c>
      <c r="B229" s="237" t="s">
        <v>686</v>
      </c>
      <c r="C229" s="237"/>
      <c r="D229" s="237"/>
      <c r="E229" s="237"/>
      <c r="F229" s="237"/>
    </row>
    <row r="230" spans="1:6" ht="48.75" customHeight="1">
      <c r="A230" s="154" t="s">
        <v>487</v>
      </c>
      <c r="B230" s="237" t="s">
        <v>687</v>
      </c>
      <c r="C230" s="237"/>
      <c r="D230" s="237"/>
      <c r="E230" s="237"/>
      <c r="F230" s="237"/>
    </row>
    <row r="231" spans="1:6" ht="24" customHeight="1">
      <c r="A231" s="154" t="s">
        <v>487</v>
      </c>
      <c r="B231" s="237" t="s">
        <v>688</v>
      </c>
      <c r="C231" s="237"/>
      <c r="D231" s="237"/>
      <c r="E231" s="237"/>
      <c r="F231" s="237"/>
    </row>
    <row r="232" spans="1:6" ht="69" customHeight="1">
      <c r="A232" s="154" t="s">
        <v>487</v>
      </c>
      <c r="B232" s="237" t="s">
        <v>689</v>
      </c>
      <c r="C232" s="237"/>
      <c r="D232" s="237"/>
      <c r="E232" s="237"/>
      <c r="F232" s="237"/>
    </row>
    <row r="233" spans="1:6">
      <c r="A233" s="154" t="s">
        <v>487</v>
      </c>
      <c r="B233" s="237" t="s">
        <v>690</v>
      </c>
      <c r="C233" s="237"/>
      <c r="D233" s="237"/>
      <c r="E233" s="237"/>
      <c r="F233" s="237"/>
    </row>
    <row r="234" spans="1:6">
      <c r="A234" s="154"/>
      <c r="B234" s="144"/>
      <c r="C234" s="144"/>
      <c r="D234" s="144"/>
      <c r="E234" s="144"/>
      <c r="F234" s="144"/>
    </row>
    <row r="235" spans="1:6">
      <c r="A235" s="154"/>
      <c r="B235" s="148" t="s">
        <v>691</v>
      </c>
      <c r="C235" s="144"/>
      <c r="D235" s="144"/>
      <c r="E235" s="144"/>
      <c r="F235" s="144"/>
    </row>
    <row r="236" spans="1:6" ht="38.25" customHeight="1">
      <c r="A236" s="154" t="s">
        <v>487</v>
      </c>
      <c r="B236" s="234" t="s">
        <v>692</v>
      </c>
      <c r="C236" s="234"/>
      <c r="D236" s="234"/>
      <c r="E236" s="234"/>
      <c r="F236" s="234"/>
    </row>
    <row r="237" spans="1:6" ht="84" customHeight="1">
      <c r="A237" s="154" t="s">
        <v>487</v>
      </c>
      <c r="B237" s="234" t="s">
        <v>693</v>
      </c>
      <c r="C237" s="234"/>
      <c r="D237" s="234"/>
      <c r="E237" s="234"/>
      <c r="F237" s="234"/>
    </row>
    <row r="238" spans="1:6" ht="22.5" customHeight="1">
      <c r="A238" s="154" t="s">
        <v>487</v>
      </c>
      <c r="B238" s="234" t="s">
        <v>694</v>
      </c>
      <c r="C238" s="234"/>
      <c r="D238" s="234"/>
      <c r="E238" s="234"/>
      <c r="F238" s="234"/>
    </row>
    <row r="239" spans="1:6" ht="36" customHeight="1">
      <c r="A239" s="154" t="s">
        <v>487</v>
      </c>
      <c r="B239" s="234" t="s">
        <v>695</v>
      </c>
      <c r="C239" s="234"/>
      <c r="D239" s="234"/>
      <c r="E239" s="234"/>
      <c r="F239" s="234"/>
    </row>
    <row r="240" spans="1:6" ht="24.75" customHeight="1">
      <c r="A240" s="154" t="s">
        <v>487</v>
      </c>
      <c r="B240" s="234" t="s">
        <v>696</v>
      </c>
      <c r="C240" s="234"/>
      <c r="D240" s="234"/>
      <c r="E240" s="234"/>
      <c r="F240" s="234"/>
    </row>
    <row r="241" spans="1:6" ht="46.5" customHeight="1">
      <c r="A241" s="154" t="s">
        <v>487</v>
      </c>
      <c r="B241" s="234" t="s">
        <v>697</v>
      </c>
      <c r="C241" s="234"/>
      <c r="D241" s="234"/>
      <c r="E241" s="234"/>
      <c r="F241" s="234"/>
    </row>
    <row r="242" spans="1:6">
      <c r="A242" s="154" t="s">
        <v>487</v>
      </c>
      <c r="B242" s="234" t="s">
        <v>698</v>
      </c>
      <c r="C242" s="234"/>
      <c r="D242" s="234"/>
      <c r="E242" s="234"/>
      <c r="F242" s="234"/>
    </row>
    <row r="243" spans="1:6" ht="45.75" customHeight="1">
      <c r="A243" s="154" t="s">
        <v>487</v>
      </c>
      <c r="B243" s="234" t="s">
        <v>699</v>
      </c>
      <c r="C243" s="234"/>
      <c r="D243" s="234"/>
      <c r="E243" s="234"/>
      <c r="F243" s="234"/>
    </row>
    <row r="244" spans="1:6">
      <c r="A244" s="154" t="s">
        <v>487</v>
      </c>
      <c r="B244" s="237" t="s">
        <v>700</v>
      </c>
      <c r="C244" s="237"/>
      <c r="D244" s="237"/>
      <c r="E244" s="237"/>
      <c r="F244" s="237"/>
    </row>
    <row r="245" spans="1:6" ht="58.5" customHeight="1">
      <c r="A245" s="154" t="s">
        <v>487</v>
      </c>
      <c r="B245" s="237" t="s">
        <v>701</v>
      </c>
      <c r="C245" s="237"/>
      <c r="D245" s="237"/>
      <c r="E245" s="237"/>
      <c r="F245" s="237"/>
    </row>
    <row r="246" spans="1:6">
      <c r="A246" s="154"/>
      <c r="B246" s="144"/>
      <c r="C246" s="144"/>
      <c r="D246" s="144"/>
      <c r="E246" s="144"/>
      <c r="F246" s="144"/>
    </row>
    <row r="247" spans="1:6">
      <c r="A247" s="154"/>
      <c r="B247" s="147" t="s">
        <v>702</v>
      </c>
      <c r="C247" s="144"/>
      <c r="D247" s="144"/>
      <c r="E247" s="144"/>
      <c r="F247" s="144"/>
    </row>
    <row r="248" spans="1:6" ht="46.5" customHeight="1">
      <c r="A248" s="154" t="s">
        <v>487</v>
      </c>
      <c r="B248" s="237" t="s">
        <v>703</v>
      </c>
      <c r="C248" s="237"/>
      <c r="D248" s="237"/>
      <c r="E248" s="237"/>
      <c r="F248" s="237"/>
    </row>
    <row r="249" spans="1:6" ht="81" customHeight="1">
      <c r="A249" s="154" t="s">
        <v>487</v>
      </c>
      <c r="B249" s="237" t="s">
        <v>704</v>
      </c>
      <c r="C249" s="237"/>
      <c r="D249" s="237"/>
      <c r="E249" s="237"/>
      <c r="F249" s="237"/>
    </row>
    <row r="250" spans="1:6" ht="115.5" customHeight="1">
      <c r="A250" s="145" t="s">
        <v>487</v>
      </c>
      <c r="B250" s="235" t="s">
        <v>705</v>
      </c>
      <c r="C250" s="235"/>
      <c r="D250" s="235"/>
      <c r="E250" s="235"/>
      <c r="F250" s="235"/>
    </row>
    <row r="251" spans="1:6" ht="33" customHeight="1">
      <c r="A251" s="145" t="s">
        <v>487</v>
      </c>
      <c r="B251" s="235" t="s">
        <v>706</v>
      </c>
      <c r="C251" s="235"/>
      <c r="D251" s="235"/>
      <c r="E251" s="235"/>
      <c r="F251" s="235"/>
    </row>
    <row r="252" spans="1:6" ht="36.75" customHeight="1">
      <c r="A252" s="145" t="s">
        <v>487</v>
      </c>
      <c r="B252" s="235" t="s">
        <v>707</v>
      </c>
      <c r="C252" s="235"/>
      <c r="D252" s="235"/>
      <c r="E252" s="235"/>
      <c r="F252" s="235"/>
    </row>
    <row r="253" spans="1:6">
      <c r="C253" s="156"/>
      <c r="D253" s="156"/>
      <c r="E253" s="156"/>
      <c r="F253" s="156"/>
    </row>
    <row r="254" spans="1:6">
      <c r="A254" s="154"/>
      <c r="B254" s="148" t="s">
        <v>708</v>
      </c>
    </row>
    <row r="255" spans="1:6" ht="22.5" customHeight="1">
      <c r="A255" s="154" t="s">
        <v>487</v>
      </c>
      <c r="B255" s="234" t="s">
        <v>709</v>
      </c>
      <c r="C255" s="234"/>
      <c r="D255" s="234"/>
      <c r="E255" s="234"/>
      <c r="F255" s="234"/>
    </row>
    <row r="256" spans="1:6" ht="57.75" customHeight="1">
      <c r="A256" s="154" t="s">
        <v>487</v>
      </c>
      <c r="B256" s="234" t="s">
        <v>710</v>
      </c>
      <c r="C256" s="234"/>
      <c r="D256" s="234"/>
      <c r="E256" s="234"/>
      <c r="F256" s="234"/>
    </row>
    <row r="257" spans="1:6" ht="23.25" customHeight="1">
      <c r="A257" s="154" t="s">
        <v>487</v>
      </c>
      <c r="B257" s="234" t="s">
        <v>711</v>
      </c>
      <c r="C257" s="234"/>
      <c r="D257" s="234"/>
      <c r="E257" s="234"/>
      <c r="F257" s="234"/>
    </row>
    <row r="258" spans="1:6" ht="34.5" customHeight="1">
      <c r="A258" s="154" t="s">
        <v>487</v>
      </c>
      <c r="B258" s="234" t="s">
        <v>712</v>
      </c>
      <c r="C258" s="234"/>
      <c r="D258" s="234"/>
      <c r="E258" s="234"/>
      <c r="F258" s="234"/>
    </row>
    <row r="259" spans="1:6" ht="45.75" customHeight="1">
      <c r="A259" s="154" t="s">
        <v>487</v>
      </c>
      <c r="B259" s="234" t="s">
        <v>713</v>
      </c>
      <c r="C259" s="234"/>
      <c r="D259" s="234"/>
      <c r="E259" s="234"/>
      <c r="F259" s="234"/>
    </row>
    <row r="260" spans="1:6" ht="24" customHeight="1">
      <c r="A260" s="154" t="s">
        <v>487</v>
      </c>
      <c r="B260" s="234" t="s">
        <v>714</v>
      </c>
      <c r="C260" s="234"/>
      <c r="D260" s="234"/>
      <c r="E260" s="234"/>
      <c r="F260" s="234"/>
    </row>
    <row r="261" spans="1:6" ht="68.25" customHeight="1">
      <c r="A261" s="154" t="s">
        <v>487</v>
      </c>
      <c r="B261" s="234" t="s">
        <v>715</v>
      </c>
      <c r="C261" s="234"/>
      <c r="D261" s="234"/>
      <c r="E261" s="234"/>
      <c r="F261" s="234"/>
    </row>
    <row r="262" spans="1:6">
      <c r="A262" s="154"/>
      <c r="B262" s="155"/>
      <c r="C262" s="155"/>
      <c r="D262" s="155"/>
      <c r="E262" s="155"/>
      <c r="F262" s="155"/>
    </row>
    <row r="263" spans="1:6">
      <c r="A263" s="154"/>
      <c r="B263" s="159" t="s">
        <v>716</v>
      </c>
      <c r="C263" s="155"/>
      <c r="D263" s="155"/>
      <c r="E263" s="155"/>
      <c r="F263" s="155"/>
    </row>
    <row r="264" spans="1:6" ht="182.25" customHeight="1">
      <c r="A264" s="145" t="s">
        <v>487</v>
      </c>
      <c r="B264" s="235" t="s">
        <v>717</v>
      </c>
      <c r="C264" s="235"/>
      <c r="D264" s="235"/>
      <c r="E264" s="235"/>
      <c r="F264" s="235"/>
    </row>
    <row r="265" spans="1:6" ht="26.25" customHeight="1">
      <c r="A265" s="145" t="s">
        <v>487</v>
      </c>
      <c r="B265" s="235" t="s">
        <v>718</v>
      </c>
      <c r="C265" s="235"/>
      <c r="D265" s="235"/>
      <c r="E265" s="235"/>
      <c r="F265" s="235"/>
    </row>
    <row r="266" spans="1:6" ht="25.5" customHeight="1">
      <c r="A266" s="145" t="s">
        <v>487</v>
      </c>
      <c r="B266" s="235" t="s">
        <v>719</v>
      </c>
      <c r="C266" s="235"/>
      <c r="D266" s="235"/>
      <c r="E266" s="235"/>
      <c r="F266" s="235"/>
    </row>
    <row r="267" spans="1:6" ht="38.25" customHeight="1">
      <c r="A267" s="145" t="s">
        <v>487</v>
      </c>
      <c r="B267" s="235" t="s">
        <v>720</v>
      </c>
      <c r="C267" s="235"/>
      <c r="D267" s="235"/>
      <c r="E267" s="235"/>
      <c r="F267" s="235"/>
    </row>
    <row r="268" spans="1:6">
      <c r="A268" s="145" t="s">
        <v>487</v>
      </c>
      <c r="B268" s="235" t="s">
        <v>721</v>
      </c>
      <c r="C268" s="235"/>
      <c r="D268" s="235"/>
      <c r="E268" s="235"/>
      <c r="F268" s="235"/>
    </row>
    <row r="269" spans="1:6" ht="50.25" customHeight="1">
      <c r="A269" s="145" t="s">
        <v>487</v>
      </c>
      <c r="B269" s="235" t="s">
        <v>722</v>
      </c>
      <c r="C269" s="235"/>
      <c r="D269" s="235"/>
      <c r="E269" s="235"/>
      <c r="F269" s="235"/>
    </row>
    <row r="270" spans="1:6" ht="80.25" customHeight="1">
      <c r="A270" s="145" t="s">
        <v>487</v>
      </c>
      <c r="B270" s="235" t="s">
        <v>723</v>
      </c>
      <c r="C270" s="235"/>
      <c r="D270" s="235"/>
      <c r="E270" s="235"/>
      <c r="F270" s="235"/>
    </row>
    <row r="271" spans="1:6" ht="26.25" customHeight="1">
      <c r="A271" s="145" t="s">
        <v>487</v>
      </c>
      <c r="B271" s="235" t="s">
        <v>724</v>
      </c>
      <c r="C271" s="235"/>
      <c r="D271" s="235"/>
      <c r="E271" s="235"/>
      <c r="F271" s="235"/>
    </row>
    <row r="272" spans="1:6" ht="36" customHeight="1">
      <c r="A272" s="145" t="s">
        <v>487</v>
      </c>
      <c r="B272" s="235" t="s">
        <v>725</v>
      </c>
      <c r="C272" s="235"/>
      <c r="D272" s="235"/>
      <c r="E272" s="235"/>
      <c r="F272" s="235"/>
    </row>
    <row r="273" spans="1:6" ht="23.25" customHeight="1">
      <c r="A273" s="145" t="s">
        <v>487</v>
      </c>
      <c r="B273" s="235" t="s">
        <v>726</v>
      </c>
      <c r="C273" s="235"/>
      <c r="D273" s="235"/>
      <c r="E273" s="235"/>
      <c r="F273" s="235"/>
    </row>
    <row r="274" spans="1:6" ht="60" customHeight="1">
      <c r="A274" s="145" t="s">
        <v>487</v>
      </c>
      <c r="B274" s="235" t="s">
        <v>727</v>
      </c>
      <c r="C274" s="235"/>
      <c r="D274" s="235"/>
      <c r="E274" s="235"/>
      <c r="F274" s="235"/>
    </row>
    <row r="275" spans="1:6" ht="24.75" customHeight="1">
      <c r="A275" s="145" t="s">
        <v>487</v>
      </c>
      <c r="B275" s="235" t="s">
        <v>728</v>
      </c>
      <c r="C275" s="235"/>
      <c r="D275" s="235"/>
      <c r="E275" s="235"/>
      <c r="F275" s="235"/>
    </row>
    <row r="276" spans="1:6" ht="23.25" customHeight="1">
      <c r="A276" s="145" t="s">
        <v>487</v>
      </c>
      <c r="B276" s="235" t="s">
        <v>498</v>
      </c>
      <c r="C276" s="235"/>
      <c r="D276" s="235"/>
      <c r="E276" s="235"/>
      <c r="F276" s="235"/>
    </row>
    <row r="278" spans="1:6" ht="15.75">
      <c r="A278" s="239" t="s">
        <v>729</v>
      </c>
      <c r="B278" s="240"/>
      <c r="C278" s="240"/>
      <c r="D278" s="240"/>
      <c r="E278" s="240"/>
      <c r="F278" s="241"/>
    </row>
    <row r="279" spans="1:6" ht="12.75">
      <c r="B279" s="247"/>
      <c r="C279" s="247"/>
      <c r="D279" s="247"/>
    </row>
    <row r="280" spans="1:6">
      <c r="B280" s="158" t="s">
        <v>484</v>
      </c>
    </row>
    <row r="281" spans="1:6" ht="38.25" customHeight="1">
      <c r="A281" s="145" t="s">
        <v>487</v>
      </c>
      <c r="B281" s="235" t="s">
        <v>730</v>
      </c>
      <c r="C281" s="235"/>
      <c r="D281" s="235"/>
      <c r="E281" s="235"/>
      <c r="F281" s="235"/>
    </row>
    <row r="282" spans="1:6" ht="147.75" customHeight="1">
      <c r="A282" s="145" t="s">
        <v>487</v>
      </c>
      <c r="B282" s="235" t="s">
        <v>731</v>
      </c>
      <c r="C282" s="235"/>
      <c r="D282" s="235"/>
      <c r="E282" s="235"/>
      <c r="F282" s="235"/>
    </row>
    <row r="283" spans="1:6" ht="22.5" customHeight="1">
      <c r="A283" s="145" t="s">
        <v>487</v>
      </c>
      <c r="B283" s="235" t="s">
        <v>732</v>
      </c>
      <c r="C283" s="235"/>
      <c r="D283" s="235"/>
      <c r="E283" s="235"/>
      <c r="F283" s="235"/>
    </row>
    <row r="284" spans="1:6" ht="33" customHeight="1">
      <c r="A284" s="145" t="s">
        <v>487</v>
      </c>
      <c r="B284" s="235" t="s">
        <v>733</v>
      </c>
      <c r="C284" s="235"/>
      <c r="D284" s="235"/>
      <c r="E284" s="235"/>
      <c r="F284" s="235"/>
    </row>
    <row r="285" spans="1:6" ht="24" customHeight="1">
      <c r="A285" s="145" t="s">
        <v>487</v>
      </c>
      <c r="B285" s="235" t="s">
        <v>734</v>
      </c>
      <c r="C285" s="235"/>
      <c r="D285" s="235"/>
      <c r="E285" s="235"/>
      <c r="F285" s="235"/>
    </row>
    <row r="286" spans="1:6" ht="24" customHeight="1">
      <c r="A286" s="145" t="s">
        <v>487</v>
      </c>
      <c r="B286" s="235" t="s">
        <v>735</v>
      </c>
      <c r="C286" s="235"/>
      <c r="D286" s="235"/>
      <c r="E286" s="235"/>
      <c r="F286" s="235"/>
    </row>
    <row r="287" spans="1:6" ht="24" customHeight="1">
      <c r="A287" s="145" t="s">
        <v>487</v>
      </c>
      <c r="B287" s="235" t="s">
        <v>736</v>
      </c>
      <c r="C287" s="235"/>
      <c r="D287" s="235"/>
      <c r="E287" s="235"/>
      <c r="F287" s="235"/>
    </row>
    <row r="288" spans="1:6" ht="24" customHeight="1">
      <c r="A288" s="145" t="s">
        <v>487</v>
      </c>
      <c r="B288" s="235" t="s">
        <v>737</v>
      </c>
      <c r="C288" s="235"/>
      <c r="D288" s="235"/>
      <c r="E288" s="235"/>
      <c r="F288" s="235"/>
    </row>
    <row r="289" spans="1:6">
      <c r="B289" s="235" t="s">
        <v>738</v>
      </c>
      <c r="C289" s="235"/>
      <c r="D289" s="235"/>
      <c r="E289" s="235"/>
      <c r="F289" s="235"/>
    </row>
    <row r="290" spans="1:6">
      <c r="B290" s="235" t="s">
        <v>739</v>
      </c>
      <c r="C290" s="235"/>
      <c r="D290" s="235"/>
      <c r="E290" s="235"/>
      <c r="F290" s="235"/>
    </row>
    <row r="291" spans="1:6">
      <c r="B291" s="235" t="s">
        <v>740</v>
      </c>
      <c r="C291" s="235"/>
      <c r="D291" s="235"/>
      <c r="E291" s="235"/>
      <c r="F291" s="235"/>
    </row>
    <row r="292" spans="1:6">
      <c r="B292" s="235" t="s">
        <v>741</v>
      </c>
      <c r="C292" s="235"/>
      <c r="D292" s="235"/>
      <c r="E292" s="235"/>
      <c r="F292" s="235"/>
    </row>
    <row r="293" spans="1:6">
      <c r="B293" s="235" t="s">
        <v>742</v>
      </c>
      <c r="C293" s="235"/>
      <c r="D293" s="235"/>
      <c r="E293" s="235"/>
      <c r="F293" s="235"/>
    </row>
    <row r="294" spans="1:6">
      <c r="B294" s="235" t="s">
        <v>743</v>
      </c>
      <c r="C294" s="235"/>
      <c r="D294" s="235"/>
      <c r="E294" s="235"/>
      <c r="F294" s="235"/>
    </row>
    <row r="295" spans="1:6">
      <c r="B295" s="235" t="s">
        <v>744</v>
      </c>
      <c r="C295" s="235"/>
      <c r="D295" s="235"/>
      <c r="E295" s="235"/>
      <c r="F295" s="235"/>
    </row>
    <row r="296" spans="1:6" ht="24" customHeight="1">
      <c r="A296" s="145" t="s">
        <v>487</v>
      </c>
      <c r="B296" s="235" t="s">
        <v>745</v>
      </c>
      <c r="C296" s="235"/>
      <c r="D296" s="235"/>
      <c r="E296" s="235"/>
      <c r="F296" s="235"/>
    </row>
    <row r="297" spans="1:6" ht="24" customHeight="1">
      <c r="A297" s="145" t="s">
        <v>487</v>
      </c>
      <c r="B297" s="235" t="s">
        <v>746</v>
      </c>
      <c r="C297" s="235"/>
      <c r="D297" s="235"/>
      <c r="E297" s="235"/>
      <c r="F297" s="235"/>
    </row>
    <row r="298" spans="1:6">
      <c r="A298" s="145" t="s">
        <v>487</v>
      </c>
      <c r="B298" s="235" t="s">
        <v>747</v>
      </c>
      <c r="C298" s="235"/>
      <c r="D298" s="235"/>
      <c r="E298" s="235"/>
      <c r="F298" s="235"/>
    </row>
    <row r="299" spans="1:6" ht="24.75" customHeight="1">
      <c r="A299" s="145" t="s">
        <v>487</v>
      </c>
      <c r="B299" s="235" t="s">
        <v>748</v>
      </c>
      <c r="C299" s="235"/>
      <c r="D299" s="235"/>
      <c r="E299" s="235"/>
      <c r="F299" s="235"/>
    </row>
    <row r="300" spans="1:6" ht="36" customHeight="1">
      <c r="A300" s="145" t="s">
        <v>487</v>
      </c>
      <c r="B300" s="235" t="s">
        <v>749</v>
      </c>
      <c r="C300" s="235"/>
      <c r="D300" s="235"/>
      <c r="E300" s="235"/>
      <c r="F300" s="235"/>
    </row>
    <row r="301" spans="1:6" ht="26.25" customHeight="1">
      <c r="A301" s="145" t="s">
        <v>487</v>
      </c>
      <c r="B301" s="235" t="s">
        <v>750</v>
      </c>
      <c r="C301" s="235"/>
      <c r="D301" s="235"/>
      <c r="E301" s="235"/>
      <c r="F301" s="235"/>
    </row>
    <row r="302" spans="1:6" ht="24.75" customHeight="1">
      <c r="A302" s="145" t="s">
        <v>487</v>
      </c>
      <c r="B302" s="235" t="s">
        <v>751</v>
      </c>
      <c r="C302" s="235"/>
      <c r="D302" s="235"/>
      <c r="E302" s="235"/>
      <c r="F302" s="235"/>
    </row>
    <row r="303" spans="1:6" ht="36.75" customHeight="1">
      <c r="A303" s="145" t="s">
        <v>487</v>
      </c>
      <c r="B303" s="235" t="s">
        <v>752</v>
      </c>
      <c r="C303" s="235"/>
      <c r="D303" s="235"/>
      <c r="E303" s="235"/>
      <c r="F303" s="235"/>
    </row>
    <row r="304" spans="1:6" ht="81.75" customHeight="1">
      <c r="A304" s="145" t="s">
        <v>487</v>
      </c>
      <c r="B304" s="235" t="s">
        <v>753</v>
      </c>
      <c r="C304" s="235"/>
      <c r="D304" s="235"/>
      <c r="E304" s="235"/>
      <c r="F304" s="235"/>
    </row>
    <row r="305" spans="1:6" ht="24" customHeight="1">
      <c r="A305" s="145" t="s">
        <v>487</v>
      </c>
      <c r="B305" s="235" t="s">
        <v>754</v>
      </c>
      <c r="C305" s="235"/>
      <c r="D305" s="235"/>
      <c r="E305" s="235"/>
      <c r="F305" s="235"/>
    </row>
    <row r="306" spans="1:6" ht="36" customHeight="1">
      <c r="A306" s="145" t="s">
        <v>487</v>
      </c>
      <c r="B306" s="235" t="s">
        <v>755</v>
      </c>
      <c r="C306" s="235"/>
      <c r="D306" s="235"/>
      <c r="E306" s="235"/>
      <c r="F306" s="235"/>
    </row>
    <row r="307" spans="1:6">
      <c r="A307" s="145" t="s">
        <v>487</v>
      </c>
      <c r="B307" s="235" t="s">
        <v>756</v>
      </c>
      <c r="C307" s="235"/>
      <c r="D307" s="235"/>
      <c r="E307" s="235"/>
      <c r="F307" s="235"/>
    </row>
    <row r="308" spans="1:6">
      <c r="A308" s="145" t="s">
        <v>487</v>
      </c>
      <c r="B308" s="248" t="s">
        <v>757</v>
      </c>
      <c r="C308" s="248"/>
      <c r="D308" s="248"/>
      <c r="E308" s="248"/>
      <c r="F308" s="248"/>
    </row>
    <row r="309" spans="1:6" ht="24.75" customHeight="1">
      <c r="A309" s="145" t="s">
        <v>487</v>
      </c>
      <c r="B309" s="235" t="s">
        <v>758</v>
      </c>
      <c r="C309" s="235"/>
      <c r="D309" s="235"/>
      <c r="E309" s="235"/>
      <c r="F309" s="235"/>
    </row>
    <row r="310" spans="1:6" ht="33.75" customHeight="1">
      <c r="A310" s="145" t="s">
        <v>487</v>
      </c>
      <c r="B310" s="235" t="s">
        <v>759</v>
      </c>
      <c r="C310" s="235"/>
      <c r="D310" s="235"/>
      <c r="E310" s="235"/>
      <c r="F310" s="235"/>
    </row>
    <row r="311" spans="1:6" ht="47.25" customHeight="1">
      <c r="A311" s="145" t="s">
        <v>487</v>
      </c>
      <c r="B311" s="250" t="s">
        <v>760</v>
      </c>
      <c r="C311" s="250"/>
      <c r="D311" s="250"/>
      <c r="E311" s="250"/>
      <c r="F311" s="250"/>
    </row>
    <row r="312" spans="1:6" ht="21" customHeight="1">
      <c r="A312" s="145" t="s">
        <v>487</v>
      </c>
      <c r="B312" s="250" t="s">
        <v>761</v>
      </c>
      <c r="C312" s="250"/>
      <c r="D312" s="250"/>
      <c r="E312" s="250"/>
      <c r="F312" s="250"/>
    </row>
    <row r="313" spans="1:6" ht="24" customHeight="1">
      <c r="A313" s="145" t="s">
        <v>487</v>
      </c>
      <c r="B313" s="250" t="s">
        <v>762</v>
      </c>
      <c r="C313" s="250"/>
      <c r="D313" s="250"/>
      <c r="E313" s="250"/>
      <c r="F313" s="250"/>
    </row>
    <row r="314" spans="1:6" ht="45.75" customHeight="1">
      <c r="A314" s="145" t="s">
        <v>487</v>
      </c>
      <c r="B314" s="250" t="s">
        <v>763</v>
      </c>
      <c r="C314" s="250"/>
      <c r="D314" s="250"/>
      <c r="E314" s="250"/>
      <c r="F314" s="250"/>
    </row>
    <row r="315" spans="1:6" ht="35.25" customHeight="1">
      <c r="A315" s="145" t="s">
        <v>487</v>
      </c>
      <c r="B315" s="249" t="s">
        <v>764</v>
      </c>
      <c r="C315" s="249"/>
      <c r="D315" s="249"/>
      <c r="E315" s="249"/>
      <c r="F315" s="249"/>
    </row>
    <row r="316" spans="1:6" ht="47.25" customHeight="1">
      <c r="A316" s="145" t="s">
        <v>487</v>
      </c>
      <c r="B316" s="236" t="s">
        <v>765</v>
      </c>
      <c r="C316" s="236"/>
      <c r="D316" s="236"/>
      <c r="E316" s="236"/>
      <c r="F316" s="236"/>
    </row>
    <row r="317" spans="1:6" ht="35.25" customHeight="1">
      <c r="A317" s="145" t="s">
        <v>487</v>
      </c>
      <c r="B317" s="236" t="s">
        <v>503</v>
      </c>
      <c r="C317" s="236"/>
      <c r="D317" s="236"/>
      <c r="E317" s="236"/>
      <c r="F317" s="236"/>
    </row>
    <row r="318" spans="1:6" ht="23.25" customHeight="1">
      <c r="A318" s="145" t="s">
        <v>487</v>
      </c>
      <c r="B318" s="235" t="s">
        <v>498</v>
      </c>
      <c r="C318" s="235"/>
      <c r="D318" s="235"/>
      <c r="E318" s="235"/>
      <c r="F318" s="235"/>
    </row>
    <row r="319" spans="1:6">
      <c r="B319" s="157"/>
      <c r="C319" s="157"/>
      <c r="D319" s="157"/>
      <c r="E319" s="157"/>
      <c r="F319" s="157"/>
    </row>
    <row r="320" spans="1:6" ht="15.75">
      <c r="A320" s="239" t="s">
        <v>766</v>
      </c>
      <c r="B320" s="240"/>
      <c r="C320" s="240"/>
      <c r="D320" s="240"/>
      <c r="E320" s="240"/>
      <c r="F320" s="241"/>
    </row>
    <row r="321" spans="1:6">
      <c r="C321" s="156"/>
      <c r="D321" s="156"/>
      <c r="E321" s="156"/>
      <c r="F321" s="156"/>
    </row>
    <row r="322" spans="1:6" ht="104.25" customHeight="1">
      <c r="A322" s="145" t="s">
        <v>487</v>
      </c>
      <c r="B322" s="235" t="s">
        <v>767</v>
      </c>
      <c r="C322" s="235"/>
      <c r="D322" s="235"/>
      <c r="E322" s="235"/>
      <c r="F322" s="235"/>
    </row>
    <row r="323" spans="1:6" ht="69.75" customHeight="1">
      <c r="A323" s="145" t="s">
        <v>487</v>
      </c>
      <c r="B323" s="235" t="s">
        <v>768</v>
      </c>
      <c r="C323" s="235"/>
      <c r="D323" s="235"/>
      <c r="E323" s="235"/>
      <c r="F323" s="235"/>
    </row>
    <row r="324" spans="1:6" ht="48" customHeight="1">
      <c r="A324" s="145" t="s">
        <v>487</v>
      </c>
      <c r="B324" s="235" t="s">
        <v>769</v>
      </c>
      <c r="C324" s="235"/>
      <c r="D324" s="235"/>
      <c r="E324" s="235"/>
      <c r="F324" s="235"/>
    </row>
    <row r="325" spans="1:6" ht="36" customHeight="1">
      <c r="A325" s="145" t="s">
        <v>487</v>
      </c>
      <c r="B325" s="235" t="s">
        <v>770</v>
      </c>
      <c r="C325" s="235"/>
      <c r="D325" s="235"/>
      <c r="E325" s="235"/>
      <c r="F325" s="235"/>
    </row>
    <row r="326" spans="1:6" ht="35.25" customHeight="1">
      <c r="A326" s="145" t="s">
        <v>487</v>
      </c>
      <c r="B326" s="235" t="s">
        <v>771</v>
      </c>
      <c r="C326" s="235"/>
      <c r="D326" s="235"/>
      <c r="E326" s="235"/>
      <c r="F326" s="235"/>
    </row>
    <row r="327" spans="1:6" ht="34.5" customHeight="1">
      <c r="A327" s="145" t="s">
        <v>487</v>
      </c>
      <c r="B327" s="235" t="s">
        <v>772</v>
      </c>
      <c r="C327" s="235"/>
      <c r="D327" s="235"/>
      <c r="E327" s="235"/>
      <c r="F327" s="235"/>
    </row>
    <row r="328" spans="1:6" ht="24" customHeight="1">
      <c r="A328" s="145" t="s">
        <v>487</v>
      </c>
      <c r="B328" s="235" t="s">
        <v>773</v>
      </c>
      <c r="C328" s="235"/>
      <c r="D328" s="235"/>
      <c r="E328" s="235"/>
      <c r="F328" s="235"/>
    </row>
    <row r="329" spans="1:6" ht="35.25" customHeight="1">
      <c r="A329" s="145" t="s">
        <v>487</v>
      </c>
      <c r="B329" s="235" t="s">
        <v>774</v>
      </c>
      <c r="C329" s="235"/>
      <c r="D329" s="235"/>
      <c r="E329" s="235"/>
      <c r="F329" s="235"/>
    </row>
    <row r="330" spans="1:6" ht="22.5" customHeight="1">
      <c r="A330" s="145" t="s">
        <v>487</v>
      </c>
      <c r="B330" s="235" t="s">
        <v>775</v>
      </c>
      <c r="C330" s="235"/>
      <c r="D330" s="235"/>
      <c r="E330" s="235"/>
      <c r="F330" s="235"/>
    </row>
    <row r="331" spans="1:6" ht="21.75" customHeight="1">
      <c r="A331" s="145" t="s">
        <v>487</v>
      </c>
      <c r="B331" s="235" t="s">
        <v>776</v>
      </c>
      <c r="C331" s="235"/>
      <c r="D331" s="235"/>
      <c r="E331" s="235"/>
      <c r="F331" s="235"/>
    </row>
    <row r="332" spans="1:6" ht="22.5" customHeight="1">
      <c r="A332" s="145" t="s">
        <v>487</v>
      </c>
      <c r="B332" s="235" t="s">
        <v>777</v>
      </c>
      <c r="C332" s="235"/>
      <c r="D332" s="235"/>
      <c r="E332" s="235"/>
      <c r="F332" s="235"/>
    </row>
    <row r="333" spans="1:6">
      <c r="A333" s="145" t="s">
        <v>487</v>
      </c>
      <c r="B333" s="235" t="s">
        <v>778</v>
      </c>
      <c r="C333" s="235"/>
      <c r="D333" s="235"/>
      <c r="E333" s="235"/>
      <c r="F333" s="235"/>
    </row>
    <row r="334" spans="1:6" ht="27" customHeight="1">
      <c r="A334" s="145" t="s">
        <v>487</v>
      </c>
      <c r="B334" s="235" t="s">
        <v>779</v>
      </c>
      <c r="C334" s="235"/>
      <c r="D334" s="235"/>
      <c r="E334" s="235"/>
      <c r="F334" s="235"/>
    </row>
    <row r="335" spans="1:6" ht="16.5" customHeight="1">
      <c r="B335" s="235" t="s">
        <v>780</v>
      </c>
      <c r="C335" s="235"/>
      <c r="D335" s="235"/>
      <c r="E335" s="235"/>
      <c r="F335" s="235"/>
    </row>
    <row r="336" spans="1:6" ht="56.25" customHeight="1">
      <c r="B336" s="235" t="s">
        <v>781</v>
      </c>
      <c r="C336" s="235"/>
      <c r="D336" s="235"/>
      <c r="E336" s="235"/>
      <c r="F336" s="235"/>
    </row>
    <row r="338" spans="1:6">
      <c r="B338" s="249" t="s">
        <v>132</v>
      </c>
      <c r="C338" s="249"/>
      <c r="D338" s="249"/>
      <c r="E338" s="249"/>
      <c r="F338" s="249"/>
    </row>
    <row r="339" spans="1:6">
      <c r="B339" s="249" t="s">
        <v>134</v>
      </c>
      <c r="C339" s="249"/>
      <c r="D339" s="249"/>
      <c r="E339" s="249"/>
      <c r="F339" s="249"/>
    </row>
    <row r="340" spans="1:6">
      <c r="B340" s="249" t="s">
        <v>135</v>
      </c>
      <c r="C340" s="249"/>
      <c r="D340" s="249"/>
      <c r="E340" s="249"/>
      <c r="F340" s="249"/>
    </row>
    <row r="341" spans="1:6">
      <c r="B341" s="249" t="s">
        <v>136</v>
      </c>
      <c r="C341" s="249"/>
      <c r="D341" s="249"/>
      <c r="E341" s="249"/>
      <c r="F341" s="249"/>
    </row>
    <row r="342" spans="1:6">
      <c r="B342" s="249" t="s">
        <v>137</v>
      </c>
      <c r="C342" s="249"/>
      <c r="D342" s="249"/>
      <c r="E342" s="249"/>
      <c r="F342" s="249"/>
    </row>
    <row r="343" spans="1:6">
      <c r="B343" s="249" t="s">
        <v>103</v>
      </c>
      <c r="C343" s="249"/>
      <c r="D343" s="249"/>
      <c r="E343" s="249"/>
      <c r="F343" s="249"/>
    </row>
    <row r="344" spans="1:6">
      <c r="B344" s="249" t="s">
        <v>57</v>
      </c>
      <c r="C344" s="249"/>
      <c r="D344" s="249"/>
      <c r="E344" s="249"/>
      <c r="F344" s="249"/>
    </row>
    <row r="345" spans="1:6">
      <c r="B345" s="249" t="s">
        <v>58</v>
      </c>
      <c r="C345" s="249"/>
      <c r="D345" s="249"/>
      <c r="E345" s="249"/>
      <c r="F345" s="249"/>
    </row>
    <row r="346" spans="1:6">
      <c r="B346" s="249" t="s">
        <v>59</v>
      </c>
      <c r="C346" s="249"/>
      <c r="D346" s="249"/>
      <c r="E346" s="249"/>
      <c r="F346" s="249"/>
    </row>
    <row r="347" spans="1:6">
      <c r="B347" s="249" t="s">
        <v>104</v>
      </c>
      <c r="C347" s="249"/>
      <c r="D347" s="249"/>
      <c r="E347" s="249"/>
      <c r="F347" s="249"/>
    </row>
    <row r="349" spans="1:6" ht="47.25" customHeight="1">
      <c r="A349" s="145" t="s">
        <v>487</v>
      </c>
      <c r="B349" s="250" t="s">
        <v>760</v>
      </c>
      <c r="C349" s="250"/>
      <c r="D349" s="250"/>
      <c r="E349" s="250"/>
      <c r="F349" s="250"/>
    </row>
    <row r="350" spans="1:6" ht="21" customHeight="1">
      <c r="A350" s="145" t="s">
        <v>487</v>
      </c>
      <c r="B350" s="250" t="s">
        <v>761</v>
      </c>
      <c r="C350" s="250"/>
      <c r="D350" s="250"/>
      <c r="E350" s="250"/>
      <c r="F350" s="250"/>
    </row>
    <row r="351" spans="1:6" ht="24" customHeight="1">
      <c r="A351" s="145" t="s">
        <v>487</v>
      </c>
      <c r="B351" s="250" t="s">
        <v>762</v>
      </c>
      <c r="C351" s="250"/>
      <c r="D351" s="250"/>
      <c r="E351" s="250"/>
      <c r="F351" s="250"/>
    </row>
    <row r="352" spans="1:6" ht="45.75" customHeight="1">
      <c r="A352" s="145" t="s">
        <v>487</v>
      </c>
      <c r="B352" s="250" t="s">
        <v>763</v>
      </c>
      <c r="C352" s="250"/>
      <c r="D352" s="250"/>
      <c r="E352" s="250"/>
      <c r="F352" s="250"/>
    </row>
    <row r="353" spans="1:6" ht="35.25" customHeight="1">
      <c r="A353" s="145" t="s">
        <v>487</v>
      </c>
      <c r="B353" s="249" t="s">
        <v>764</v>
      </c>
      <c r="C353" s="249"/>
      <c r="D353" s="249"/>
      <c r="E353" s="249"/>
      <c r="F353" s="249"/>
    </row>
    <row r="354" spans="1:6" ht="47.25" customHeight="1">
      <c r="A354" s="145" t="s">
        <v>487</v>
      </c>
      <c r="B354" s="236" t="s">
        <v>765</v>
      </c>
      <c r="C354" s="236"/>
      <c r="D354" s="236"/>
      <c r="E354" s="236"/>
      <c r="F354" s="236"/>
    </row>
    <row r="355" spans="1:6" ht="24" customHeight="1">
      <c r="A355" s="145" t="s">
        <v>487</v>
      </c>
      <c r="B355" s="235" t="s">
        <v>499</v>
      </c>
      <c r="C355" s="235"/>
      <c r="D355" s="235"/>
      <c r="E355" s="235"/>
      <c r="F355" s="235"/>
    </row>
    <row r="356" spans="1:6" ht="24" customHeight="1">
      <c r="A356" s="145" t="s">
        <v>487</v>
      </c>
      <c r="B356" s="235" t="s">
        <v>500</v>
      </c>
      <c r="C356" s="235"/>
      <c r="D356" s="235"/>
      <c r="E356" s="235"/>
      <c r="F356" s="235"/>
    </row>
    <row r="357" spans="1:6" ht="24" customHeight="1">
      <c r="A357" s="145" t="s">
        <v>487</v>
      </c>
      <c r="B357" s="235" t="s">
        <v>501</v>
      </c>
      <c r="C357" s="235"/>
      <c r="D357" s="235"/>
      <c r="E357" s="235"/>
      <c r="F357" s="235"/>
    </row>
    <row r="358" spans="1:6" ht="24" customHeight="1">
      <c r="A358" s="145" t="s">
        <v>487</v>
      </c>
      <c r="B358" s="235" t="s">
        <v>745</v>
      </c>
      <c r="C358" s="235"/>
      <c r="D358" s="235"/>
      <c r="E358" s="235"/>
      <c r="F358" s="235"/>
    </row>
    <row r="359" spans="1:6" ht="34.5" customHeight="1">
      <c r="A359" s="145" t="s">
        <v>487</v>
      </c>
      <c r="B359" s="235" t="s">
        <v>782</v>
      </c>
      <c r="C359" s="235"/>
      <c r="D359" s="235"/>
      <c r="E359" s="235"/>
      <c r="F359" s="235"/>
    </row>
    <row r="360" spans="1:6" ht="34.5" customHeight="1">
      <c r="A360" s="145" t="s">
        <v>487</v>
      </c>
      <c r="B360" s="235" t="s">
        <v>502</v>
      </c>
      <c r="C360" s="235"/>
      <c r="D360" s="235"/>
      <c r="E360" s="235"/>
      <c r="F360" s="235"/>
    </row>
    <row r="361" spans="1:6" ht="35.25" customHeight="1">
      <c r="A361" s="145" t="s">
        <v>487</v>
      </c>
      <c r="B361" s="236" t="s">
        <v>503</v>
      </c>
      <c r="C361" s="236"/>
      <c r="D361" s="236"/>
      <c r="E361" s="236"/>
      <c r="F361" s="236"/>
    </row>
    <row r="362" spans="1:6" ht="23.25" customHeight="1">
      <c r="A362" s="145" t="s">
        <v>487</v>
      </c>
      <c r="B362" s="235" t="s">
        <v>498</v>
      </c>
      <c r="C362" s="235"/>
      <c r="D362" s="235"/>
      <c r="E362" s="235"/>
      <c r="F362" s="235"/>
    </row>
  </sheetData>
  <mergeCells count="308">
    <mergeCell ref="B361:F361"/>
    <mergeCell ref="B362:F362"/>
    <mergeCell ref="B355:F355"/>
    <mergeCell ref="B356:F356"/>
    <mergeCell ref="B357:F357"/>
    <mergeCell ref="B358:F358"/>
    <mergeCell ref="B359:F359"/>
    <mergeCell ref="B360:F360"/>
    <mergeCell ref="B349:F349"/>
    <mergeCell ref="B350:F350"/>
    <mergeCell ref="B351:F351"/>
    <mergeCell ref="B352:F352"/>
    <mergeCell ref="B353:F353"/>
    <mergeCell ref="B354:F354"/>
    <mergeCell ref="B342:F342"/>
    <mergeCell ref="B343:F343"/>
    <mergeCell ref="B344:F344"/>
    <mergeCell ref="B345:F345"/>
    <mergeCell ref="B346:F346"/>
    <mergeCell ref="B347:F347"/>
    <mergeCell ref="B335:F335"/>
    <mergeCell ref="B336:F336"/>
    <mergeCell ref="B338:F338"/>
    <mergeCell ref="B339:F339"/>
    <mergeCell ref="B340:F340"/>
    <mergeCell ref="B341:F341"/>
    <mergeCell ref="B329:F329"/>
    <mergeCell ref="B330:F330"/>
    <mergeCell ref="B331:F331"/>
    <mergeCell ref="B332:F332"/>
    <mergeCell ref="B333:F333"/>
    <mergeCell ref="B334:F334"/>
    <mergeCell ref="B323:F323"/>
    <mergeCell ref="B324:F324"/>
    <mergeCell ref="B325:F325"/>
    <mergeCell ref="B326:F326"/>
    <mergeCell ref="B327:F327"/>
    <mergeCell ref="B328:F328"/>
    <mergeCell ref="B315:F315"/>
    <mergeCell ref="B316:F316"/>
    <mergeCell ref="B317:F317"/>
    <mergeCell ref="B318:F318"/>
    <mergeCell ref="A320:F320"/>
    <mergeCell ref="B322:F322"/>
    <mergeCell ref="B309:F309"/>
    <mergeCell ref="B310:F310"/>
    <mergeCell ref="B311:F311"/>
    <mergeCell ref="B312:F312"/>
    <mergeCell ref="B313:F313"/>
    <mergeCell ref="B314:F314"/>
    <mergeCell ref="B303:F303"/>
    <mergeCell ref="B304:F304"/>
    <mergeCell ref="B305:F305"/>
    <mergeCell ref="B306:F306"/>
    <mergeCell ref="B307:F307"/>
    <mergeCell ref="B308:F308"/>
    <mergeCell ref="B297:F297"/>
    <mergeCell ref="B298:F298"/>
    <mergeCell ref="B299:F299"/>
    <mergeCell ref="B300:F300"/>
    <mergeCell ref="B301:F301"/>
    <mergeCell ref="B302:F302"/>
    <mergeCell ref="B291:F291"/>
    <mergeCell ref="B292:F292"/>
    <mergeCell ref="B293:F293"/>
    <mergeCell ref="B294:F294"/>
    <mergeCell ref="B295:F295"/>
    <mergeCell ref="B296:F296"/>
    <mergeCell ref="B285:F285"/>
    <mergeCell ref="B286:F286"/>
    <mergeCell ref="B287:F287"/>
    <mergeCell ref="B288:F288"/>
    <mergeCell ref="B289:F289"/>
    <mergeCell ref="B290:F290"/>
    <mergeCell ref="A278:F278"/>
    <mergeCell ref="B279:D279"/>
    <mergeCell ref="B281:F281"/>
    <mergeCell ref="B282:F282"/>
    <mergeCell ref="B283:F283"/>
    <mergeCell ref="B284:F284"/>
    <mergeCell ref="B271:F271"/>
    <mergeCell ref="B272:F272"/>
    <mergeCell ref="B273:F273"/>
    <mergeCell ref="B274:F274"/>
    <mergeCell ref="B275:F275"/>
    <mergeCell ref="B276:F276"/>
    <mergeCell ref="B265:F265"/>
    <mergeCell ref="B266:F266"/>
    <mergeCell ref="B267:F267"/>
    <mergeCell ref="B268:F268"/>
    <mergeCell ref="B269:F269"/>
    <mergeCell ref="B270:F270"/>
    <mergeCell ref="B257:F257"/>
    <mergeCell ref="B258:F258"/>
    <mergeCell ref="B259:F259"/>
    <mergeCell ref="B260:F260"/>
    <mergeCell ref="B261:F261"/>
    <mergeCell ref="B264:F264"/>
    <mergeCell ref="B249:F249"/>
    <mergeCell ref="B250:F250"/>
    <mergeCell ref="B251:F251"/>
    <mergeCell ref="B252:F252"/>
    <mergeCell ref="B255:F255"/>
    <mergeCell ref="B256:F256"/>
    <mergeCell ref="B241:F241"/>
    <mergeCell ref="B242:F242"/>
    <mergeCell ref="B243:F243"/>
    <mergeCell ref="B244:F244"/>
    <mergeCell ref="B245:F245"/>
    <mergeCell ref="B248:F248"/>
    <mergeCell ref="B233:F233"/>
    <mergeCell ref="B236:F236"/>
    <mergeCell ref="B237:F237"/>
    <mergeCell ref="B238:F238"/>
    <mergeCell ref="B239:F239"/>
    <mergeCell ref="B240:F240"/>
    <mergeCell ref="B227:F227"/>
    <mergeCell ref="B228:F228"/>
    <mergeCell ref="B229:F229"/>
    <mergeCell ref="B230:F230"/>
    <mergeCell ref="B231:F231"/>
    <mergeCell ref="B232:F232"/>
    <mergeCell ref="B219:F219"/>
    <mergeCell ref="B220:F220"/>
    <mergeCell ref="B221:F221"/>
    <mergeCell ref="B222:F222"/>
    <mergeCell ref="B223:F223"/>
    <mergeCell ref="B226:F226"/>
    <mergeCell ref="B211:F211"/>
    <mergeCell ref="B212:F212"/>
    <mergeCell ref="B213:F213"/>
    <mergeCell ref="B214:F214"/>
    <mergeCell ref="B217:F217"/>
    <mergeCell ref="B218:F218"/>
    <mergeCell ref="B203:F203"/>
    <mergeCell ref="B204:F204"/>
    <mergeCell ref="B205:F205"/>
    <mergeCell ref="B206:F206"/>
    <mergeCell ref="B209:F209"/>
    <mergeCell ref="B210:F210"/>
    <mergeCell ref="B197:F197"/>
    <mergeCell ref="B198:F198"/>
    <mergeCell ref="B199:F199"/>
    <mergeCell ref="B200:F200"/>
    <mergeCell ref="B201:F201"/>
    <mergeCell ref="B202:F202"/>
    <mergeCell ref="B189:F189"/>
    <mergeCell ref="B190:F190"/>
    <mergeCell ref="B191:F191"/>
    <mergeCell ref="B192:F192"/>
    <mergeCell ref="B193:F193"/>
    <mergeCell ref="B194:F194"/>
    <mergeCell ref="B181:F181"/>
    <mergeCell ref="B182:F182"/>
    <mergeCell ref="B183:F183"/>
    <mergeCell ref="B184:F184"/>
    <mergeCell ref="B185:F185"/>
    <mergeCell ref="B188:F188"/>
    <mergeCell ref="B175:F175"/>
    <mergeCell ref="B176:F176"/>
    <mergeCell ref="B177:F177"/>
    <mergeCell ref="B178:F178"/>
    <mergeCell ref="B179:F179"/>
    <mergeCell ref="B180:F180"/>
    <mergeCell ref="B169:F169"/>
    <mergeCell ref="B170:F170"/>
    <mergeCell ref="B171:F171"/>
    <mergeCell ref="B172:F172"/>
    <mergeCell ref="B173:F173"/>
    <mergeCell ref="B174:F174"/>
    <mergeCell ref="B160:F160"/>
    <mergeCell ref="B162:F162"/>
    <mergeCell ref="B163:F163"/>
    <mergeCell ref="B164:F164"/>
    <mergeCell ref="B165:F165"/>
    <mergeCell ref="B168:F168"/>
    <mergeCell ref="B153:F153"/>
    <mergeCell ref="B155:E155"/>
    <mergeCell ref="B156:F156"/>
    <mergeCell ref="B157:F157"/>
    <mergeCell ref="B158:F158"/>
    <mergeCell ref="B159:F159"/>
    <mergeCell ref="B146:F146"/>
    <mergeCell ref="B147:F147"/>
    <mergeCell ref="B149:F149"/>
    <mergeCell ref="B150:F150"/>
    <mergeCell ref="B151:F151"/>
    <mergeCell ref="B152:F152"/>
    <mergeCell ref="B140:F140"/>
    <mergeCell ref="B141:F141"/>
    <mergeCell ref="B142:F142"/>
    <mergeCell ref="B143:F143"/>
    <mergeCell ref="B144:F144"/>
    <mergeCell ref="B145:F145"/>
    <mergeCell ref="B132:F132"/>
    <mergeCell ref="B133:F133"/>
    <mergeCell ref="B134:F134"/>
    <mergeCell ref="B135:F135"/>
    <mergeCell ref="B136:F136"/>
    <mergeCell ref="B137:F137"/>
    <mergeCell ref="B125:F125"/>
    <mergeCell ref="B126:F126"/>
    <mergeCell ref="B127:F127"/>
    <mergeCell ref="B128:F128"/>
    <mergeCell ref="B130:F130"/>
    <mergeCell ref="B131:F131"/>
    <mergeCell ref="B117:F117"/>
    <mergeCell ref="B118:F118"/>
    <mergeCell ref="B119:F119"/>
    <mergeCell ref="B120:F120"/>
    <mergeCell ref="B123:F123"/>
    <mergeCell ref="B124:F124"/>
    <mergeCell ref="B109:F109"/>
    <mergeCell ref="B110:F110"/>
    <mergeCell ref="B111:F111"/>
    <mergeCell ref="B114:F114"/>
    <mergeCell ref="B115:F115"/>
    <mergeCell ref="B116:F116"/>
    <mergeCell ref="B103:F103"/>
    <mergeCell ref="B104:F104"/>
    <mergeCell ref="B105:F105"/>
    <mergeCell ref="B106:F106"/>
    <mergeCell ref="B107:F107"/>
    <mergeCell ref="B108:F108"/>
    <mergeCell ref="B96:F96"/>
    <mergeCell ref="B98:F98"/>
    <mergeCell ref="B99:F99"/>
    <mergeCell ref="B100:F100"/>
    <mergeCell ref="B101:F101"/>
    <mergeCell ref="B102:F102"/>
    <mergeCell ref="B88:F88"/>
    <mergeCell ref="B91:F91"/>
    <mergeCell ref="B92:F92"/>
    <mergeCell ref="B93:F93"/>
    <mergeCell ref="B94:F94"/>
    <mergeCell ref="B95:F95"/>
    <mergeCell ref="B82:F82"/>
    <mergeCell ref="B83:F83"/>
    <mergeCell ref="B84:F84"/>
    <mergeCell ref="B85:F85"/>
    <mergeCell ref="B86:F86"/>
    <mergeCell ref="B87:F87"/>
    <mergeCell ref="B76:F76"/>
    <mergeCell ref="B77:F77"/>
    <mergeCell ref="B78:F78"/>
    <mergeCell ref="B79:F79"/>
    <mergeCell ref="B80:F80"/>
    <mergeCell ref="B81:F81"/>
    <mergeCell ref="B69:F69"/>
    <mergeCell ref="B70:F70"/>
    <mergeCell ref="B71:F71"/>
    <mergeCell ref="B72:F72"/>
    <mergeCell ref="B73:F73"/>
    <mergeCell ref="B75:F75"/>
    <mergeCell ref="B63:F63"/>
    <mergeCell ref="B64:F64"/>
    <mergeCell ref="B65:F65"/>
    <mergeCell ref="B66:F66"/>
    <mergeCell ref="B67:F67"/>
    <mergeCell ref="B68:F68"/>
    <mergeCell ref="B56:F56"/>
    <mergeCell ref="B57:F57"/>
    <mergeCell ref="B58:F58"/>
    <mergeCell ref="B59:F59"/>
    <mergeCell ref="B61:F61"/>
    <mergeCell ref="B62:F62"/>
    <mergeCell ref="B50:F50"/>
    <mergeCell ref="B51:F51"/>
    <mergeCell ref="B52:F52"/>
    <mergeCell ref="B53:F53"/>
    <mergeCell ref="B54:F54"/>
    <mergeCell ref="B55:F55"/>
    <mergeCell ref="A42:F42"/>
    <mergeCell ref="B44:F44"/>
    <mergeCell ref="B46:F46"/>
    <mergeCell ref="B47:F47"/>
    <mergeCell ref="B48:F48"/>
    <mergeCell ref="B49:F49"/>
    <mergeCell ref="B33:F33"/>
    <mergeCell ref="B34:F34"/>
    <mergeCell ref="B35:F35"/>
    <mergeCell ref="B36:F36"/>
    <mergeCell ref="B37:F37"/>
    <mergeCell ref="B40:F40"/>
    <mergeCell ref="B27:F27"/>
    <mergeCell ref="B28:F28"/>
    <mergeCell ref="B29:F29"/>
    <mergeCell ref="B30:F30"/>
    <mergeCell ref="B31:F31"/>
    <mergeCell ref="B32:F32"/>
    <mergeCell ref="B22:F22"/>
    <mergeCell ref="B23:F23"/>
    <mergeCell ref="B26:F26"/>
    <mergeCell ref="B11:F11"/>
    <mergeCell ref="B12:F12"/>
    <mergeCell ref="B15:F15"/>
    <mergeCell ref="B16:F16"/>
    <mergeCell ref="B17:F17"/>
    <mergeCell ref="B18:F18"/>
    <mergeCell ref="A2:F2"/>
    <mergeCell ref="B4:F4"/>
    <mergeCell ref="B7:F7"/>
    <mergeCell ref="B8:F8"/>
    <mergeCell ref="B9:F9"/>
    <mergeCell ref="B10:F10"/>
    <mergeCell ref="B19:F19"/>
    <mergeCell ref="B20:F20"/>
    <mergeCell ref="B21:F21"/>
  </mergeCells>
  <pageMargins left="0.7" right="0.7" top="0.75" bottom="0.75" header="0.3" footer="0.3"/>
  <pageSetup paperSize="9" orientation="portrait" horizont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4EBEA-A13D-4976-9048-D4D9957B2EB7}">
  <dimension ref="A1:F16"/>
  <sheetViews>
    <sheetView tabSelected="1" view="pageBreakPreview" zoomScaleNormal="100" zoomScaleSheetLayoutView="100" workbookViewId="0">
      <selection activeCell="E39" sqref="E39"/>
    </sheetView>
  </sheetViews>
  <sheetFormatPr defaultRowHeight="11.25"/>
  <cols>
    <col min="1" max="1" width="6.83203125" style="7" customWidth="1"/>
    <col min="2" max="2" width="57.83203125" style="2" customWidth="1"/>
    <col min="3" max="3" width="7.83203125" style="72" customWidth="1"/>
    <col min="4" max="4" width="9.33203125" style="73"/>
    <col min="5" max="5" width="10.83203125" style="68" customWidth="1"/>
    <col min="6" max="6" width="13.83203125" style="68" customWidth="1"/>
    <col min="7" max="7" width="12" style="26" bestFit="1" customWidth="1"/>
    <col min="8" max="10" width="9.33203125" style="26"/>
    <col min="11" max="11" width="10.83203125" style="26" bestFit="1" customWidth="1"/>
    <col min="12" max="12" width="9.33203125" style="26"/>
    <col min="13" max="14" width="10.83203125" style="26" bestFit="1" customWidth="1"/>
    <col min="15" max="16384" width="9.33203125" style="26"/>
  </cols>
  <sheetData>
    <row r="1" spans="1:6" ht="22.5" customHeight="1">
      <c r="A1" s="28" t="s">
        <v>873</v>
      </c>
      <c r="B1" s="38" t="s">
        <v>172</v>
      </c>
      <c r="C1" s="207" t="s">
        <v>875</v>
      </c>
      <c r="D1" s="208"/>
      <c r="E1" s="208"/>
      <c r="F1" s="209"/>
    </row>
    <row r="2" spans="1:6" ht="11.25" customHeight="1">
      <c r="A2" s="217" t="s">
        <v>869</v>
      </c>
      <c r="B2" s="218"/>
      <c r="C2" s="214" t="s">
        <v>876</v>
      </c>
      <c r="D2" s="215"/>
      <c r="E2" s="215"/>
      <c r="F2" s="216"/>
    </row>
    <row r="3" spans="1:6" ht="11.25" customHeight="1">
      <c r="A3" s="212" t="s">
        <v>874</v>
      </c>
      <c r="B3" s="213"/>
      <c r="C3" s="213"/>
      <c r="D3" s="213"/>
      <c r="E3" s="213"/>
      <c r="F3" s="213"/>
    </row>
    <row r="4" spans="1:6" ht="12" thickBot="1">
      <c r="A4" s="39" t="s">
        <v>25</v>
      </c>
      <c r="B4" s="40" t="s">
        <v>14</v>
      </c>
      <c r="C4" s="69" t="s">
        <v>175</v>
      </c>
      <c r="D4" s="70" t="s">
        <v>7</v>
      </c>
      <c r="E4" s="71" t="s">
        <v>173</v>
      </c>
      <c r="F4" s="71" t="s">
        <v>174</v>
      </c>
    </row>
    <row r="5" spans="1:6">
      <c r="A5" s="1"/>
      <c r="E5" s="74"/>
      <c r="F5" s="74"/>
    </row>
    <row r="6" spans="1:6" s="130" customFormat="1" ht="12.75">
      <c r="A6" s="251" t="s">
        <v>466</v>
      </c>
      <c r="B6" s="252"/>
      <c r="C6" s="252"/>
      <c r="D6" s="252"/>
      <c r="E6" s="252"/>
      <c r="F6" s="252"/>
    </row>
    <row r="7" spans="1:6" ht="12.75">
      <c r="A7" s="104"/>
      <c r="B7" s="131"/>
      <c r="C7" s="129"/>
      <c r="D7" s="132"/>
      <c r="E7" s="111"/>
      <c r="F7" s="111"/>
    </row>
    <row r="8" spans="1:6" ht="12.75">
      <c r="A8" s="35" t="s">
        <v>54</v>
      </c>
      <c r="B8" s="6" t="s">
        <v>870</v>
      </c>
      <c r="C8" s="108"/>
      <c r="D8" s="109"/>
      <c r="E8" s="111"/>
      <c r="F8" s="110" t="str">
        <f>TERMOTEHNIKA!F750</f>
        <v/>
      </c>
    </row>
    <row r="9" spans="1:6" ht="12.75">
      <c r="A9" s="35"/>
      <c r="B9" s="6"/>
      <c r="C9" s="108"/>
      <c r="D9" s="109"/>
      <c r="E9" s="111"/>
      <c r="F9" s="110"/>
    </row>
    <row r="10" spans="1:6" ht="12.75">
      <c r="A10" s="35" t="s">
        <v>55</v>
      </c>
      <c r="B10" s="6" t="s">
        <v>871</v>
      </c>
      <c r="C10" s="108"/>
      <c r="D10" s="109"/>
      <c r="E10" s="111"/>
      <c r="F10" s="110" t="str">
        <f>AUTOMATIKA!F315</f>
        <v/>
      </c>
    </row>
    <row r="11" spans="1:6" ht="12.75">
      <c r="A11" s="35"/>
      <c r="B11" s="6"/>
      <c r="C11" s="108"/>
      <c r="D11" s="109"/>
      <c r="E11" s="111"/>
      <c r="F11" s="110"/>
    </row>
    <row r="12" spans="1:6" ht="12.75">
      <c r="A12" s="35" t="s">
        <v>56</v>
      </c>
      <c r="B12" s="6" t="s">
        <v>6</v>
      </c>
      <c r="C12" s="108"/>
      <c r="D12" s="109"/>
      <c r="E12" s="111"/>
      <c r="F12" s="110" t="str">
        <f>GRAĐEVINSKI!F156</f>
        <v/>
      </c>
    </row>
    <row r="13" spans="1:6" ht="12.75">
      <c r="A13" s="36"/>
      <c r="B13" s="36"/>
      <c r="C13" s="108"/>
      <c r="D13" s="109"/>
      <c r="E13" s="111"/>
      <c r="F13" s="110"/>
    </row>
    <row r="14" spans="1:6" ht="12.75">
      <c r="A14" s="137"/>
      <c r="B14" s="133"/>
      <c r="C14" s="136"/>
      <c r="D14" s="109"/>
      <c r="E14" s="110" t="s">
        <v>463</v>
      </c>
      <c r="F14" s="110" t="str">
        <f>IF(SUM(F7:F13)=0,"",SUM(F7:F13))</f>
        <v/>
      </c>
    </row>
    <row r="15" spans="1:6" ht="12.75">
      <c r="A15" s="63"/>
      <c r="B15" s="15"/>
      <c r="C15" s="91"/>
      <c r="D15" s="109"/>
      <c r="E15" s="110" t="s">
        <v>464</v>
      </c>
      <c r="F15" s="110" t="e">
        <f>F14*0.25</f>
        <v>#VALUE!</v>
      </c>
    </row>
    <row r="16" spans="1:6" ht="12.75">
      <c r="D16" s="112"/>
      <c r="E16" s="110" t="s">
        <v>465</v>
      </c>
      <c r="F16" s="110" t="e">
        <f>SUM(F14:F15)</f>
        <v>#VALUE!</v>
      </c>
    </row>
  </sheetData>
  <mergeCells count="5">
    <mergeCell ref="A6:F6"/>
    <mergeCell ref="C1:F1"/>
    <mergeCell ref="A2:B2"/>
    <mergeCell ref="C2:F2"/>
    <mergeCell ref="A3:F3"/>
  </mergeCells>
  <printOptions horizontalCentered="1"/>
  <pageMargins left="0.59055118110236227" right="0" top="0.19685039370078741" bottom="0.39370078740157483" header="0" footer="0"/>
  <pageSetup paperSize="9" orientation="portrait" blackAndWhite="1" useFirstPageNumber="1" horizontalDpi="4294967294" r:id="rId1"/>
  <headerFooter alignWithMargins="0">
    <oddFooter>&amp;C&amp;"Arial,Regular"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88DD99-FD8F-428D-8DD8-83A2B5DBD95F}">
  <dimension ref="A1:Y752"/>
  <sheetViews>
    <sheetView view="pageBreakPreview" topLeftCell="A721" zoomScaleNormal="100" zoomScaleSheetLayoutView="100" workbookViewId="0">
      <selection activeCell="F751" sqref="F751"/>
    </sheetView>
  </sheetViews>
  <sheetFormatPr defaultRowHeight="11.25"/>
  <cols>
    <col min="1" max="1" width="6.83203125" style="7" customWidth="1"/>
    <col min="2" max="2" width="57.83203125" style="2" customWidth="1"/>
    <col min="3" max="3" width="7.83203125" style="72" customWidth="1"/>
    <col min="4" max="4" width="10.1640625" style="73" bestFit="1" customWidth="1"/>
    <col min="5" max="5" width="10.83203125" style="68" customWidth="1"/>
    <col min="6" max="6" width="13.83203125" style="68" customWidth="1"/>
    <col min="7" max="7" width="12" style="26" bestFit="1" customWidth="1"/>
    <col min="8" max="10" width="9.33203125" style="26"/>
    <col min="11" max="11" width="10.83203125" style="26" bestFit="1" customWidth="1"/>
    <col min="12" max="12" width="9.33203125" style="58"/>
    <col min="13" max="14" width="10.83203125" style="26" bestFit="1" customWidth="1"/>
    <col min="15" max="16384" width="9.33203125" style="26"/>
  </cols>
  <sheetData>
    <row r="1" spans="1:12" ht="22.5" customHeight="1">
      <c r="A1" s="190" t="s">
        <v>873</v>
      </c>
      <c r="B1" s="191" t="s">
        <v>172</v>
      </c>
      <c r="C1" s="207" t="s">
        <v>875</v>
      </c>
      <c r="D1" s="208"/>
      <c r="E1" s="208"/>
      <c r="F1" s="209"/>
    </row>
    <row r="2" spans="1:12" ht="11.25" customHeight="1">
      <c r="A2" s="253" t="s">
        <v>869</v>
      </c>
      <c r="B2" s="254"/>
      <c r="C2" s="214" t="s">
        <v>876</v>
      </c>
      <c r="D2" s="215"/>
      <c r="E2" s="215"/>
      <c r="F2" s="216"/>
    </row>
    <row r="3" spans="1:12" ht="11.25" customHeight="1">
      <c r="A3" s="255" t="s">
        <v>874</v>
      </c>
      <c r="B3" s="256"/>
      <c r="C3" s="256"/>
      <c r="D3" s="256"/>
      <c r="E3" s="256"/>
      <c r="F3" s="256"/>
    </row>
    <row r="4" spans="1:12" ht="12" thickBot="1">
      <c r="A4" s="171" t="s">
        <v>25</v>
      </c>
      <c r="B4" s="192" t="s">
        <v>14</v>
      </c>
      <c r="C4" s="69" t="s">
        <v>175</v>
      </c>
      <c r="D4" s="70" t="s">
        <v>7</v>
      </c>
      <c r="E4" s="172" t="s">
        <v>173</v>
      </c>
      <c r="F4" s="172" t="s">
        <v>174</v>
      </c>
    </row>
    <row r="5" spans="1:12">
      <c r="A5" s="1"/>
      <c r="E5" s="74"/>
      <c r="F5" s="74"/>
    </row>
    <row r="6" spans="1:12" ht="12.75">
      <c r="A6" s="25"/>
      <c r="B6" s="4" t="s">
        <v>826</v>
      </c>
      <c r="C6" s="174"/>
      <c r="D6" s="175"/>
      <c r="E6" s="176"/>
      <c r="F6" s="176"/>
      <c r="L6" s="26"/>
    </row>
    <row r="7" spans="1:12">
      <c r="A7" s="1"/>
      <c r="E7" s="74"/>
      <c r="F7" s="74"/>
      <c r="L7" s="26"/>
    </row>
    <row r="8" spans="1:12" s="14" customFormat="1" ht="22.5">
      <c r="A8" s="1"/>
      <c r="B8" s="2" t="s">
        <v>132</v>
      </c>
      <c r="C8" s="177"/>
      <c r="D8" s="73"/>
      <c r="E8" s="74"/>
      <c r="F8" s="74"/>
    </row>
    <row r="9" spans="1:12">
      <c r="A9" s="1"/>
      <c r="B9" s="2" t="s">
        <v>134</v>
      </c>
      <c r="E9" s="74"/>
      <c r="F9" s="74"/>
      <c r="L9" s="26"/>
    </row>
    <row r="10" spans="1:12">
      <c r="A10" s="1"/>
      <c r="B10" s="2" t="s">
        <v>135</v>
      </c>
      <c r="E10" s="74"/>
      <c r="F10" s="74"/>
      <c r="L10" s="26"/>
    </row>
    <row r="11" spans="1:12">
      <c r="A11" s="1"/>
      <c r="B11" s="2" t="s">
        <v>136</v>
      </c>
      <c r="E11" s="74"/>
      <c r="F11" s="74"/>
      <c r="L11" s="26"/>
    </row>
    <row r="12" spans="1:12">
      <c r="A12" s="1"/>
      <c r="B12" s="2" t="s">
        <v>137</v>
      </c>
      <c r="E12" s="74"/>
      <c r="F12" s="74"/>
      <c r="L12" s="26"/>
    </row>
    <row r="13" spans="1:12">
      <c r="A13" s="1"/>
      <c r="B13" s="2" t="s">
        <v>103</v>
      </c>
      <c r="E13" s="74"/>
      <c r="F13" s="74"/>
      <c r="L13" s="26"/>
    </row>
    <row r="14" spans="1:12">
      <c r="A14" s="1"/>
      <c r="B14" s="2" t="s">
        <v>57</v>
      </c>
      <c r="E14" s="74"/>
      <c r="F14" s="74"/>
      <c r="L14" s="26"/>
    </row>
    <row r="15" spans="1:12">
      <c r="A15" s="1"/>
      <c r="B15" s="2" t="s">
        <v>58</v>
      </c>
      <c r="E15" s="74"/>
      <c r="F15" s="74"/>
      <c r="L15" s="26"/>
    </row>
    <row r="16" spans="1:12">
      <c r="A16" s="1"/>
      <c r="B16" s="2" t="s">
        <v>59</v>
      </c>
      <c r="E16" s="74"/>
      <c r="F16" s="74"/>
      <c r="L16" s="26"/>
    </row>
    <row r="17" spans="1:25">
      <c r="A17" s="1"/>
      <c r="B17" s="2" t="s">
        <v>104</v>
      </c>
      <c r="E17" s="74"/>
      <c r="F17" s="74"/>
      <c r="L17" s="26"/>
    </row>
    <row r="18" spans="1:25">
      <c r="A18" s="1"/>
      <c r="E18" s="74"/>
      <c r="F18" s="74"/>
      <c r="L18" s="26"/>
    </row>
    <row r="19" spans="1:25" s="56" customFormat="1" ht="80.25" customHeight="1">
      <c r="A19" s="104"/>
      <c r="B19" s="2" t="s">
        <v>827</v>
      </c>
      <c r="C19" s="129"/>
      <c r="D19" s="179"/>
      <c r="E19" s="180"/>
      <c r="F19" s="180"/>
      <c r="H19" s="181"/>
      <c r="I19" s="181"/>
      <c r="J19" s="181"/>
      <c r="K19" s="181"/>
      <c r="L19" s="181"/>
      <c r="M19" s="181"/>
      <c r="N19" s="181"/>
      <c r="O19" s="181"/>
      <c r="P19" s="181"/>
      <c r="Q19" s="181"/>
      <c r="R19" s="181"/>
      <c r="S19" s="181"/>
      <c r="T19" s="181"/>
      <c r="U19" s="181"/>
      <c r="V19" s="181"/>
      <c r="W19" s="181"/>
      <c r="X19" s="181"/>
      <c r="Y19" s="181"/>
    </row>
    <row r="20" spans="1:25" s="56" customFormat="1" ht="12.75">
      <c r="A20" s="104"/>
      <c r="B20" s="2"/>
      <c r="C20" s="129"/>
      <c r="D20" s="179"/>
      <c r="E20" s="180"/>
      <c r="F20" s="180"/>
      <c r="H20" s="181"/>
      <c r="I20" s="181"/>
      <c r="J20" s="181"/>
      <c r="K20" s="181"/>
      <c r="L20" s="181"/>
      <c r="M20" s="181"/>
      <c r="N20" s="181"/>
      <c r="O20" s="181"/>
      <c r="P20" s="181"/>
      <c r="Q20" s="181"/>
      <c r="R20" s="181"/>
      <c r="S20" s="181"/>
      <c r="T20" s="181"/>
      <c r="U20" s="181"/>
      <c r="V20" s="181"/>
      <c r="W20" s="181"/>
      <c r="X20" s="181"/>
      <c r="Y20" s="181"/>
    </row>
    <row r="21" spans="1:25" s="31" customFormat="1" ht="12.75">
      <c r="A21" s="3" t="s">
        <v>54</v>
      </c>
      <c r="B21" s="4" t="s">
        <v>257</v>
      </c>
      <c r="C21" s="124"/>
      <c r="D21" s="81"/>
      <c r="E21" s="82"/>
      <c r="F21" s="82"/>
      <c r="L21" s="138"/>
    </row>
    <row r="22" spans="1:25" s="56" customFormat="1" ht="12.75">
      <c r="A22" s="104"/>
      <c r="B22" s="2"/>
      <c r="C22" s="129"/>
      <c r="D22" s="179"/>
      <c r="E22" s="180"/>
      <c r="F22" s="180"/>
      <c r="H22" s="181"/>
      <c r="I22" s="181"/>
      <c r="J22" s="181"/>
      <c r="K22" s="181"/>
      <c r="L22" s="181"/>
      <c r="M22" s="181"/>
      <c r="N22" s="181"/>
      <c r="O22" s="181"/>
      <c r="P22" s="181"/>
      <c r="Q22" s="181"/>
      <c r="R22" s="181"/>
      <c r="S22" s="181"/>
      <c r="T22" s="181"/>
      <c r="U22" s="181"/>
      <c r="V22" s="181"/>
      <c r="W22" s="181"/>
      <c r="X22" s="181"/>
      <c r="Y22" s="181"/>
    </row>
    <row r="23" spans="1:25" s="41" customFormat="1" ht="33.75">
      <c r="A23" s="5"/>
      <c r="B23" s="18" t="s">
        <v>258</v>
      </c>
      <c r="C23" s="135"/>
      <c r="D23" s="135"/>
      <c r="E23" s="111"/>
      <c r="F23" s="111"/>
      <c r="L23" s="9"/>
    </row>
    <row r="24" spans="1:25" s="41" customFormat="1" ht="12.75">
      <c r="A24" s="5"/>
      <c r="B24" s="18"/>
      <c r="C24" s="135"/>
      <c r="D24" s="135"/>
      <c r="E24" s="111"/>
      <c r="F24" s="111"/>
      <c r="L24" s="9"/>
    </row>
    <row r="25" spans="1:25" s="56" customFormat="1" ht="12.75">
      <c r="A25" s="104"/>
      <c r="B25" s="18" t="s">
        <v>897</v>
      </c>
      <c r="C25" s="129"/>
      <c r="D25" s="179"/>
      <c r="E25" s="180"/>
      <c r="F25" s="180"/>
      <c r="H25" s="181"/>
      <c r="I25" s="181"/>
      <c r="J25" s="181"/>
      <c r="K25" s="181"/>
      <c r="L25" s="181"/>
      <c r="M25" s="181"/>
      <c r="N25" s="181"/>
      <c r="O25" s="181"/>
      <c r="P25" s="181"/>
      <c r="Q25" s="181"/>
      <c r="R25" s="181"/>
      <c r="S25" s="181"/>
      <c r="T25" s="181"/>
      <c r="U25" s="181"/>
      <c r="V25" s="181"/>
      <c r="W25" s="181"/>
      <c r="X25" s="181"/>
      <c r="Y25" s="181"/>
    </row>
    <row r="26" spans="1:25" s="41" customFormat="1" ht="33.75">
      <c r="A26" s="7" t="s">
        <v>10</v>
      </c>
      <c r="B26" s="12" t="s">
        <v>898</v>
      </c>
      <c r="C26" s="91" t="s">
        <v>468</v>
      </c>
      <c r="D26" s="88">
        <v>10</v>
      </c>
      <c r="E26" s="68"/>
      <c r="F26" s="68" t="str">
        <f>IF(SUM(D26*E26)=0,"",SUM(D26*E26))</f>
        <v/>
      </c>
      <c r="L26" s="9"/>
    </row>
    <row r="27" spans="1:25" s="56" customFormat="1" ht="12.75">
      <c r="A27" s="104"/>
      <c r="B27" s="2"/>
      <c r="C27" s="129"/>
      <c r="D27" s="179"/>
      <c r="E27" s="180"/>
      <c r="F27" s="180"/>
      <c r="H27" s="181"/>
      <c r="I27" s="181"/>
      <c r="J27" s="181"/>
      <c r="K27" s="181"/>
      <c r="L27" s="181"/>
      <c r="M27" s="181"/>
      <c r="N27" s="181"/>
      <c r="O27" s="181"/>
      <c r="P27" s="181"/>
      <c r="Q27" s="181"/>
      <c r="R27" s="181"/>
      <c r="S27" s="181"/>
      <c r="T27" s="181"/>
      <c r="U27" s="181"/>
      <c r="V27" s="181"/>
      <c r="W27" s="181"/>
      <c r="X27" s="181"/>
      <c r="Y27" s="181"/>
    </row>
    <row r="28" spans="1:25" s="41" customFormat="1" ht="22.5">
      <c r="A28" s="7" t="s">
        <v>11</v>
      </c>
      <c r="B28" s="12" t="s">
        <v>899</v>
      </c>
      <c r="C28" s="91" t="s">
        <v>9</v>
      </c>
      <c r="D28" s="88">
        <v>300</v>
      </c>
      <c r="E28" s="68"/>
      <c r="F28" s="68" t="str">
        <f>IF(SUM(D28*E28)=0,"",SUM(D28*E28))</f>
        <v/>
      </c>
      <c r="L28" s="9"/>
    </row>
    <row r="29" spans="1:25" s="56" customFormat="1" ht="12.75">
      <c r="A29" s="104"/>
      <c r="B29" s="2"/>
      <c r="C29" s="129"/>
      <c r="D29" s="179"/>
      <c r="E29" s="180"/>
      <c r="F29" s="180"/>
      <c r="H29" s="181"/>
      <c r="I29" s="181"/>
      <c r="J29" s="181"/>
      <c r="K29" s="181"/>
      <c r="L29" s="181"/>
      <c r="M29" s="181"/>
      <c r="N29" s="181"/>
      <c r="O29" s="181"/>
      <c r="P29" s="181"/>
      <c r="Q29" s="181"/>
      <c r="R29" s="181"/>
      <c r="S29" s="181"/>
      <c r="T29" s="181"/>
      <c r="U29" s="181"/>
      <c r="V29" s="181"/>
      <c r="W29" s="181"/>
      <c r="X29" s="181"/>
      <c r="Y29" s="181"/>
    </row>
    <row r="30" spans="1:25" s="41" customFormat="1" ht="22.5">
      <c r="A30" s="7" t="s">
        <v>12</v>
      </c>
      <c r="B30" s="12" t="s">
        <v>900</v>
      </c>
      <c r="C30" s="91" t="s">
        <v>8</v>
      </c>
      <c r="D30" s="88">
        <v>40</v>
      </c>
      <c r="E30" s="68"/>
      <c r="F30" s="68" t="str">
        <f>IF(SUM(D30*E30)=0,"",SUM(D30*E30))</f>
        <v/>
      </c>
      <c r="L30" s="9"/>
    </row>
    <row r="31" spans="1:25" s="56" customFormat="1" ht="12.75">
      <c r="A31" s="104"/>
      <c r="B31" s="2"/>
      <c r="C31" s="129"/>
      <c r="D31" s="179"/>
      <c r="E31" s="180"/>
      <c r="F31" s="180"/>
      <c r="H31" s="181"/>
      <c r="I31" s="181"/>
      <c r="J31" s="181"/>
      <c r="K31" s="181"/>
      <c r="L31" s="181"/>
      <c r="M31" s="181"/>
      <c r="N31" s="181"/>
      <c r="O31" s="181"/>
      <c r="P31" s="181"/>
      <c r="Q31" s="181"/>
      <c r="R31" s="181"/>
      <c r="S31" s="181"/>
      <c r="T31" s="181"/>
      <c r="U31" s="181"/>
      <c r="V31" s="181"/>
      <c r="W31" s="181"/>
      <c r="X31" s="181"/>
      <c r="Y31" s="181"/>
    </row>
    <row r="32" spans="1:25" s="41" customFormat="1" ht="34.5" customHeight="1">
      <c r="A32" s="7" t="s">
        <v>16</v>
      </c>
      <c r="B32" s="12" t="s">
        <v>904</v>
      </c>
      <c r="C32" s="91" t="s">
        <v>8</v>
      </c>
      <c r="D32" s="88">
        <v>3</v>
      </c>
      <c r="E32" s="68"/>
      <c r="F32" s="68" t="str">
        <f>IF(SUM(D32*E32)=0,"",SUM(D32*E32))</f>
        <v/>
      </c>
      <c r="L32" s="9"/>
    </row>
    <row r="33" spans="1:25" s="41" customFormat="1" ht="12.75">
      <c r="A33" s="7"/>
      <c r="B33" s="12"/>
      <c r="C33" s="91"/>
      <c r="D33" s="88"/>
      <c r="E33" s="68"/>
      <c r="F33" s="68"/>
      <c r="L33" s="9"/>
    </row>
    <row r="34" spans="1:25" s="41" customFormat="1" ht="27" customHeight="1">
      <c r="A34" s="7" t="s">
        <v>22</v>
      </c>
      <c r="B34" s="12" t="s">
        <v>901</v>
      </c>
      <c r="C34" s="91" t="s">
        <v>8</v>
      </c>
      <c r="D34" s="88">
        <v>3</v>
      </c>
      <c r="E34" s="68"/>
      <c r="F34" s="68" t="str">
        <f>IF(SUM(D34*E34)=0,"",SUM(D34*E34))</f>
        <v/>
      </c>
      <c r="L34" s="9"/>
    </row>
    <row r="35" spans="1:25" s="41" customFormat="1" ht="12.75">
      <c r="A35" s="7"/>
      <c r="B35" s="12"/>
      <c r="C35" s="91"/>
      <c r="D35" s="88"/>
      <c r="E35" s="68"/>
      <c r="F35" s="68"/>
      <c r="L35" s="9"/>
    </row>
    <row r="36" spans="1:25" s="41" customFormat="1" ht="27" customHeight="1">
      <c r="A36" s="7" t="s">
        <v>17</v>
      </c>
      <c r="B36" s="12" t="s">
        <v>902</v>
      </c>
      <c r="C36" s="91" t="s">
        <v>8</v>
      </c>
      <c r="D36" s="88">
        <v>5</v>
      </c>
      <c r="E36" s="68"/>
      <c r="F36" s="68" t="str">
        <f>IF(SUM(D36*E36)=0,"",SUM(D36*E36))</f>
        <v/>
      </c>
      <c r="L36" s="9"/>
    </row>
    <row r="37" spans="1:25" s="41" customFormat="1" ht="12.75">
      <c r="A37" s="7"/>
      <c r="B37" s="12"/>
      <c r="C37" s="91"/>
      <c r="D37" s="88"/>
      <c r="E37" s="68"/>
      <c r="F37" s="68"/>
      <c r="L37" s="9"/>
    </row>
    <row r="38" spans="1:25" s="41" customFormat="1" ht="22.5">
      <c r="A38" s="7" t="s">
        <v>18</v>
      </c>
      <c r="B38" s="12" t="s">
        <v>903</v>
      </c>
      <c r="C38" s="91" t="s">
        <v>8</v>
      </c>
      <c r="D38" s="88">
        <v>3</v>
      </c>
      <c r="E38" s="68"/>
      <c r="F38" s="68" t="str">
        <f>IF(SUM(D38*E38)=0,"",SUM(D38*E38))</f>
        <v/>
      </c>
      <c r="L38" s="9"/>
    </row>
    <row r="39" spans="1:25" s="56" customFormat="1" ht="12.75">
      <c r="A39" s="104"/>
      <c r="B39" s="2"/>
      <c r="C39" s="129"/>
      <c r="D39" s="179"/>
      <c r="E39" s="180"/>
      <c r="F39" s="180"/>
      <c r="H39" s="181"/>
      <c r="I39" s="181"/>
      <c r="J39" s="181"/>
      <c r="K39" s="181"/>
      <c r="L39" s="181"/>
      <c r="M39" s="181"/>
      <c r="N39" s="181"/>
      <c r="O39" s="181"/>
      <c r="P39" s="181"/>
      <c r="Q39" s="181"/>
      <c r="R39" s="181"/>
      <c r="S39" s="181"/>
      <c r="T39" s="181"/>
      <c r="U39" s="181"/>
      <c r="V39" s="181"/>
      <c r="W39" s="181"/>
      <c r="X39" s="181"/>
      <c r="Y39" s="181"/>
    </row>
    <row r="40" spans="1:25" s="41" customFormat="1" ht="33.75">
      <c r="A40" s="7" t="s">
        <v>19</v>
      </c>
      <c r="B40" s="12" t="s">
        <v>906</v>
      </c>
      <c r="C40" s="91" t="s">
        <v>8</v>
      </c>
      <c r="D40" s="88">
        <v>1</v>
      </c>
      <c r="E40" s="68"/>
      <c r="F40" s="68" t="str">
        <f>IF(SUM(D40*E40)=0,"",SUM(D40*E40))</f>
        <v/>
      </c>
      <c r="L40" s="9"/>
    </row>
    <row r="41" spans="1:25" s="41" customFormat="1" ht="12.75">
      <c r="A41" s="7"/>
      <c r="B41" s="12"/>
      <c r="C41" s="91"/>
      <c r="D41" s="88"/>
      <c r="E41" s="68"/>
      <c r="F41" s="68"/>
      <c r="L41" s="9"/>
    </row>
    <row r="42" spans="1:25" s="41" customFormat="1" ht="22.5">
      <c r="A42" s="7" t="s">
        <v>23</v>
      </c>
      <c r="B42" s="12" t="s">
        <v>909</v>
      </c>
      <c r="C42" s="91" t="s">
        <v>8</v>
      </c>
      <c r="D42" s="88">
        <v>1</v>
      </c>
      <c r="E42" s="68"/>
      <c r="F42" s="68" t="str">
        <f>IF(SUM(D42*E42)=0,"",SUM(D42*E42))</f>
        <v/>
      </c>
      <c r="L42" s="9"/>
    </row>
    <row r="43" spans="1:25" s="41" customFormat="1" ht="12.75">
      <c r="A43" s="7"/>
      <c r="B43" s="12"/>
      <c r="C43" s="91"/>
      <c r="D43" s="88"/>
      <c r="E43" s="68"/>
      <c r="F43" s="68"/>
      <c r="L43" s="9"/>
    </row>
    <row r="44" spans="1:25" s="41" customFormat="1" ht="45">
      <c r="A44" s="7" t="s">
        <v>120</v>
      </c>
      <c r="B44" s="12" t="s">
        <v>1079</v>
      </c>
      <c r="C44" s="91" t="s">
        <v>8</v>
      </c>
      <c r="D44" s="88">
        <v>3</v>
      </c>
      <c r="E44" s="68"/>
      <c r="F44" s="68" t="str">
        <f>IF(SUM(D44*E44)=0,"",SUM(D44*E44))</f>
        <v/>
      </c>
      <c r="L44" s="9"/>
    </row>
    <row r="45" spans="1:25" s="41" customFormat="1" ht="12.75">
      <c r="A45" s="7"/>
      <c r="B45" s="12"/>
      <c r="C45" s="91"/>
      <c r="D45" s="88"/>
      <c r="E45" s="68"/>
      <c r="F45" s="68"/>
      <c r="L45" s="9"/>
    </row>
    <row r="46" spans="1:25" s="41" customFormat="1" ht="22.5">
      <c r="A46" s="7" t="s">
        <v>20</v>
      </c>
      <c r="B46" s="12" t="s">
        <v>910</v>
      </c>
      <c r="C46" s="91" t="s">
        <v>8</v>
      </c>
      <c r="D46" s="88">
        <v>2</v>
      </c>
      <c r="E46" s="68"/>
      <c r="F46" s="68" t="str">
        <f>IF(SUM(D46*E46)=0,"",SUM(D46*E46))</f>
        <v/>
      </c>
      <c r="L46" s="9"/>
    </row>
    <row r="47" spans="1:25" s="41" customFormat="1" ht="12.75">
      <c r="A47" s="7"/>
      <c r="B47" s="12"/>
      <c r="C47" s="91"/>
      <c r="D47" s="88"/>
      <c r="E47" s="68"/>
      <c r="F47" s="68"/>
      <c r="L47" s="9"/>
    </row>
    <row r="48" spans="1:25" s="41" customFormat="1" ht="22.5">
      <c r="A48" s="7" t="s">
        <v>32</v>
      </c>
      <c r="B48" s="12" t="s">
        <v>913</v>
      </c>
      <c r="C48" s="91" t="s">
        <v>8</v>
      </c>
      <c r="D48" s="88">
        <v>1</v>
      </c>
      <c r="E48" s="68"/>
      <c r="F48" s="68" t="str">
        <f>IF(SUM(D48*E48)=0,"",SUM(D48*E48))</f>
        <v/>
      </c>
      <c r="L48" s="9"/>
    </row>
    <row r="49" spans="1:12" s="41" customFormat="1" ht="12.75">
      <c r="A49" s="7"/>
      <c r="B49" s="12"/>
      <c r="C49" s="91"/>
      <c r="D49" s="88"/>
      <c r="E49" s="68"/>
      <c r="F49" s="68"/>
      <c r="L49" s="9"/>
    </row>
    <row r="50" spans="1:12">
      <c r="B50" s="8" t="s">
        <v>914</v>
      </c>
      <c r="C50" s="13"/>
      <c r="D50" s="22"/>
    </row>
    <row r="51" spans="1:12" s="41" customFormat="1" ht="12.75">
      <c r="A51" s="7" t="s">
        <v>24</v>
      </c>
      <c r="B51" s="42" t="s">
        <v>894</v>
      </c>
      <c r="C51" s="139"/>
      <c r="D51" s="139"/>
      <c r="E51" s="139"/>
      <c r="F51" s="139"/>
      <c r="L51" s="9"/>
    </row>
    <row r="52" spans="1:12" s="41" customFormat="1" ht="33" customHeight="1">
      <c r="A52" s="7"/>
      <c r="B52" s="12" t="s">
        <v>891</v>
      </c>
      <c r="C52" s="91" t="s">
        <v>67</v>
      </c>
      <c r="D52" s="88">
        <v>30000</v>
      </c>
      <c r="E52" s="68"/>
      <c r="F52" s="68" t="str">
        <f>IF(SUM(D52*E52)=0,"",SUM(D52*E52))</f>
        <v/>
      </c>
      <c r="L52" s="9"/>
    </row>
    <row r="53" spans="1:12" s="41" customFormat="1" ht="35.25" customHeight="1">
      <c r="A53" s="7"/>
      <c r="B53" s="12" t="s">
        <v>892</v>
      </c>
      <c r="C53" s="91" t="s">
        <v>8</v>
      </c>
      <c r="D53" s="88">
        <v>1000</v>
      </c>
      <c r="E53" s="68"/>
      <c r="F53" s="68" t="str">
        <f>IF(SUM(D53*E53)=0,"",SUM(D53*E53))</f>
        <v/>
      </c>
      <c r="L53" s="9"/>
    </row>
    <row r="54" spans="1:12" s="41" customFormat="1" ht="44.25" customHeight="1">
      <c r="A54" s="7"/>
      <c r="B54" s="12" t="s">
        <v>893</v>
      </c>
      <c r="C54" s="91" t="s">
        <v>8</v>
      </c>
      <c r="D54" s="88">
        <v>2000</v>
      </c>
      <c r="E54" s="68"/>
      <c r="F54" s="68" t="str">
        <f>IF(SUM(D54*E54)=0,"",SUM(D54*E54))</f>
        <v/>
      </c>
      <c r="L54" s="9"/>
    </row>
    <row r="55" spans="1:12" s="41" customFormat="1" ht="12.75">
      <c r="A55" s="7"/>
      <c r="B55" s="42"/>
      <c r="C55" s="139"/>
      <c r="D55" s="139"/>
      <c r="E55" s="139"/>
      <c r="F55" s="139"/>
      <c r="L55" s="9"/>
    </row>
    <row r="56" spans="1:12" s="41" customFormat="1" ht="12.75">
      <c r="A56" s="7" t="s">
        <v>21</v>
      </c>
      <c r="B56" s="42" t="s">
        <v>954</v>
      </c>
      <c r="C56" s="139"/>
      <c r="D56" s="139"/>
      <c r="E56" s="139"/>
      <c r="F56" s="139"/>
      <c r="L56" s="9"/>
    </row>
    <row r="57" spans="1:12" s="41" customFormat="1" ht="33" customHeight="1">
      <c r="A57" s="7"/>
      <c r="B57" s="12" t="s">
        <v>891</v>
      </c>
      <c r="C57" s="91" t="s">
        <v>67</v>
      </c>
      <c r="D57" s="88">
        <v>30000</v>
      </c>
      <c r="E57" s="68"/>
      <c r="F57" s="68" t="str">
        <f>IF(SUM(D57*E57)=0,"",SUM(D57*E57))</f>
        <v/>
      </c>
      <c r="L57" s="9"/>
    </row>
    <row r="58" spans="1:12" s="41" customFormat="1" ht="35.25" customHeight="1">
      <c r="A58" s="7"/>
      <c r="B58" s="12" t="s">
        <v>892</v>
      </c>
      <c r="C58" s="91" t="s">
        <v>8</v>
      </c>
      <c r="D58" s="88">
        <v>1</v>
      </c>
      <c r="E58" s="68"/>
      <c r="F58" s="68" t="str">
        <f>IF(SUM(D58*E58)=0,"",SUM(D58*E58))</f>
        <v/>
      </c>
      <c r="L58" s="9"/>
    </row>
    <row r="59" spans="1:12" s="41" customFormat="1" ht="44.25" customHeight="1">
      <c r="A59" s="7"/>
      <c r="B59" s="12" t="s">
        <v>893</v>
      </c>
      <c r="C59" s="91" t="s">
        <v>8</v>
      </c>
      <c r="D59" s="88">
        <v>1</v>
      </c>
      <c r="E59" s="68"/>
      <c r="F59" s="68" t="str">
        <f>IF(SUM(D59*E59)=0,"",SUM(D59*E59))</f>
        <v/>
      </c>
      <c r="L59" s="9"/>
    </row>
    <row r="60" spans="1:12" s="41" customFormat="1" ht="37.5" customHeight="1">
      <c r="A60" s="7"/>
      <c r="B60" s="12" t="s">
        <v>963</v>
      </c>
      <c r="C60" s="91" t="s">
        <v>8</v>
      </c>
      <c r="D60" s="88">
        <v>1</v>
      </c>
      <c r="E60" s="68"/>
      <c r="F60" s="68" t="str">
        <f>IF(SUM(D60*E60)=0,"",SUM(D60*E60))</f>
        <v/>
      </c>
      <c r="L60" s="9"/>
    </row>
    <row r="61" spans="1:12" s="41" customFormat="1" ht="12.75">
      <c r="A61" s="7"/>
      <c r="B61" s="42"/>
      <c r="C61" s="139"/>
      <c r="D61" s="139"/>
      <c r="E61" s="139"/>
      <c r="F61" s="139"/>
      <c r="L61" s="9"/>
    </row>
    <row r="62" spans="1:12" s="41" customFormat="1" ht="12.75">
      <c r="A62" s="7" t="s">
        <v>26</v>
      </c>
      <c r="B62" s="42" t="s">
        <v>955</v>
      </c>
      <c r="C62" s="139"/>
      <c r="D62" s="139"/>
      <c r="E62" s="139"/>
      <c r="F62" s="139"/>
      <c r="L62" s="9"/>
    </row>
    <row r="63" spans="1:12" s="41" customFormat="1" ht="45">
      <c r="A63" s="7"/>
      <c r="B63" s="12" t="s">
        <v>956</v>
      </c>
      <c r="C63" s="91" t="s">
        <v>8</v>
      </c>
      <c r="D63" s="88">
        <v>1</v>
      </c>
      <c r="E63" s="68"/>
      <c r="F63" s="68" t="str">
        <f>IF(SUM(D63*E63)=0,"",SUM(D63*E63))</f>
        <v/>
      </c>
      <c r="L63" s="9"/>
    </row>
    <row r="64" spans="1:12" s="41" customFormat="1" ht="35.25" customHeight="1">
      <c r="A64" s="7"/>
      <c r="B64" s="12" t="s">
        <v>957</v>
      </c>
      <c r="C64" s="91" t="s">
        <v>8</v>
      </c>
      <c r="D64" s="88">
        <v>1</v>
      </c>
      <c r="E64" s="68"/>
      <c r="F64" s="68" t="str">
        <f>IF(SUM(D64*E64)=0,"",SUM(D64*E64))</f>
        <v/>
      </c>
      <c r="L64" s="9"/>
    </row>
    <row r="65" spans="1:25" s="41" customFormat="1" ht="35.25" customHeight="1">
      <c r="A65" s="7"/>
      <c r="B65" s="12" t="s">
        <v>958</v>
      </c>
      <c r="C65" s="91" t="s">
        <v>8</v>
      </c>
      <c r="D65" s="88">
        <v>1</v>
      </c>
      <c r="E65" s="68"/>
      <c r="F65" s="68" t="str">
        <f>IF(SUM(D65*E65)=0,"",SUM(D65*E65))</f>
        <v/>
      </c>
      <c r="L65" s="9"/>
    </row>
    <row r="66" spans="1:25" s="41" customFormat="1" ht="12.75">
      <c r="A66" s="7"/>
      <c r="B66" s="42"/>
      <c r="C66" s="139"/>
      <c r="D66" s="139"/>
      <c r="E66" s="139"/>
      <c r="F66" s="139"/>
      <c r="L66" s="9"/>
    </row>
    <row r="67" spans="1:25" s="41" customFormat="1" ht="12.75">
      <c r="A67" s="7" t="s">
        <v>27</v>
      </c>
      <c r="B67" s="42" t="s">
        <v>959</v>
      </c>
      <c r="C67" s="139"/>
      <c r="D67" s="139"/>
      <c r="E67" s="139"/>
      <c r="F67" s="139"/>
      <c r="L67" s="9"/>
    </row>
    <row r="68" spans="1:25" s="41" customFormat="1" ht="22.5">
      <c r="A68" s="7"/>
      <c r="B68" s="12" t="s">
        <v>960</v>
      </c>
      <c r="C68" s="91" t="s">
        <v>8</v>
      </c>
      <c r="D68" s="88">
        <v>1</v>
      </c>
      <c r="E68" s="68"/>
      <c r="F68" s="68" t="str">
        <f>IF(SUM(D68*E68)=0,"",SUM(D68*E68))</f>
        <v/>
      </c>
      <c r="L68" s="9"/>
    </row>
    <row r="69" spans="1:25" s="41" customFormat="1" ht="22.5">
      <c r="A69" s="7"/>
      <c r="B69" s="12" t="s">
        <v>961</v>
      </c>
      <c r="C69" s="91" t="s">
        <v>8</v>
      </c>
      <c r="D69" s="88">
        <v>1</v>
      </c>
      <c r="E69" s="68"/>
      <c r="F69" s="68" t="str">
        <f>IF(SUM(D69*E69)=0,"",SUM(D69*E69))</f>
        <v/>
      </c>
      <c r="L69" s="9"/>
    </row>
    <row r="70" spans="1:25" s="41" customFormat="1" ht="22.5">
      <c r="A70" s="7"/>
      <c r="B70" s="12" t="s">
        <v>962</v>
      </c>
      <c r="C70" s="91" t="s">
        <v>8</v>
      </c>
      <c r="D70" s="88">
        <v>1</v>
      </c>
      <c r="E70" s="68"/>
      <c r="F70" s="68" t="str">
        <f>IF(SUM(D70*E70)=0,"",SUM(D70*E70))</f>
        <v/>
      </c>
      <c r="L70" s="9"/>
    </row>
    <row r="71" spans="1:25" s="41" customFormat="1" ht="12.75">
      <c r="A71" s="7"/>
      <c r="B71" s="42"/>
      <c r="C71" s="139"/>
      <c r="D71" s="139"/>
      <c r="E71" s="139"/>
      <c r="F71" s="139"/>
      <c r="L71" s="9"/>
    </row>
    <row r="72" spans="1:25" s="41" customFormat="1" ht="33.75">
      <c r="A72" s="7" t="s">
        <v>28</v>
      </c>
      <c r="B72" s="12" t="s">
        <v>907</v>
      </c>
      <c r="C72" s="91" t="s">
        <v>8</v>
      </c>
      <c r="D72" s="88">
        <v>1</v>
      </c>
      <c r="E72" s="68"/>
      <c r="F72" s="68" t="str">
        <f>IF(SUM(D72*E72)=0,"",SUM(D72*E72))</f>
        <v/>
      </c>
      <c r="L72" s="9"/>
    </row>
    <row r="73" spans="1:25" s="56" customFormat="1" ht="12.75">
      <c r="A73" s="104"/>
      <c r="B73" s="2"/>
      <c r="C73" s="129"/>
      <c r="D73" s="179"/>
      <c r="E73" s="180"/>
      <c r="F73" s="180"/>
      <c r="H73" s="181"/>
      <c r="I73" s="181"/>
      <c r="J73" s="181"/>
      <c r="K73" s="181"/>
      <c r="L73" s="181"/>
      <c r="M73" s="181"/>
      <c r="N73" s="181"/>
      <c r="O73" s="181"/>
      <c r="P73" s="181"/>
      <c r="Q73" s="181"/>
      <c r="R73" s="181"/>
      <c r="S73" s="181"/>
      <c r="T73" s="181"/>
      <c r="U73" s="181"/>
      <c r="V73" s="181"/>
      <c r="W73" s="181"/>
      <c r="X73" s="181"/>
      <c r="Y73" s="181"/>
    </row>
    <row r="74" spans="1:25" s="41" customFormat="1" ht="33.75">
      <c r="A74" s="7" t="s">
        <v>29</v>
      </c>
      <c r="B74" s="12" t="s">
        <v>908</v>
      </c>
      <c r="C74" s="91" t="s">
        <v>8</v>
      </c>
      <c r="D74" s="88">
        <v>1</v>
      </c>
      <c r="E74" s="68"/>
      <c r="F74" s="68" t="str">
        <f>IF(SUM(D74*E74)=0,"",SUM(D74*E74))</f>
        <v/>
      </c>
      <c r="L74" s="9"/>
    </row>
    <row r="75" spans="1:25" s="56" customFormat="1" ht="12.75">
      <c r="A75" s="104"/>
      <c r="B75" s="2"/>
      <c r="C75" s="129"/>
      <c r="D75" s="179"/>
      <c r="E75" s="180"/>
      <c r="F75" s="180"/>
      <c r="H75" s="181"/>
      <c r="I75" s="181"/>
      <c r="J75" s="181"/>
      <c r="K75" s="181"/>
      <c r="L75" s="181"/>
      <c r="M75" s="181"/>
      <c r="N75" s="181"/>
      <c r="O75" s="181"/>
      <c r="P75" s="181"/>
      <c r="Q75" s="181"/>
      <c r="R75" s="181"/>
      <c r="S75" s="181"/>
      <c r="T75" s="181"/>
      <c r="U75" s="181"/>
      <c r="V75" s="181"/>
      <c r="W75" s="181"/>
      <c r="X75" s="181"/>
      <c r="Y75" s="181"/>
    </row>
    <row r="76" spans="1:25" s="41" customFormat="1" ht="33.75">
      <c r="A76" s="7" t="s">
        <v>30</v>
      </c>
      <c r="B76" s="12" t="s">
        <v>912</v>
      </c>
      <c r="C76" s="91" t="s">
        <v>8</v>
      </c>
      <c r="D76" s="88">
        <v>1</v>
      </c>
      <c r="E76" s="68"/>
      <c r="F76" s="68" t="str">
        <f>IF(SUM(D76*E76)=0,"",SUM(D76*E76))</f>
        <v/>
      </c>
      <c r="L76" s="9"/>
    </row>
    <row r="77" spans="1:25" s="41" customFormat="1" ht="12.75">
      <c r="A77" s="7"/>
      <c r="B77" s="12"/>
      <c r="C77" s="91"/>
      <c r="D77" s="88"/>
      <c r="E77" s="68"/>
      <c r="F77" s="68"/>
      <c r="L77" s="9"/>
    </row>
    <row r="78" spans="1:25" s="41" customFormat="1" ht="48.75" customHeight="1">
      <c r="A78" s="7" t="s">
        <v>15</v>
      </c>
      <c r="B78" s="12" t="s">
        <v>911</v>
      </c>
      <c r="C78" s="91" t="s">
        <v>102</v>
      </c>
      <c r="D78" s="88">
        <v>800</v>
      </c>
      <c r="E78" s="68"/>
      <c r="F78" s="68" t="str">
        <f>IF(SUM(D78*E78)=0,"",SUM(D78*E78))</f>
        <v/>
      </c>
      <c r="L78" s="9"/>
    </row>
    <row r="79" spans="1:25" s="56" customFormat="1" ht="12.75">
      <c r="A79" s="104"/>
      <c r="B79" s="2"/>
      <c r="C79" s="129"/>
      <c r="D79" s="179"/>
      <c r="E79" s="180"/>
      <c r="F79" s="180"/>
      <c r="H79" s="181"/>
      <c r="I79" s="181"/>
      <c r="J79" s="181"/>
      <c r="K79" s="181"/>
      <c r="L79" s="181"/>
      <c r="M79" s="181"/>
      <c r="N79" s="181"/>
      <c r="O79" s="181"/>
      <c r="P79" s="181"/>
      <c r="Q79" s="181"/>
      <c r="R79" s="181"/>
      <c r="S79" s="181"/>
      <c r="T79" s="181"/>
      <c r="U79" s="181"/>
      <c r="V79" s="181"/>
      <c r="W79" s="181"/>
      <c r="X79" s="181"/>
      <c r="Y79" s="181"/>
    </row>
    <row r="80" spans="1:25" s="41" customFormat="1" ht="33.75">
      <c r="A80" s="7" t="s">
        <v>31</v>
      </c>
      <c r="B80" s="12" t="s">
        <v>1089</v>
      </c>
      <c r="C80" s="91" t="s">
        <v>9</v>
      </c>
      <c r="D80" s="88">
        <v>20</v>
      </c>
      <c r="E80" s="68"/>
      <c r="F80" s="68" t="str">
        <f>IF(SUM(D80*E80)=0,"",SUM(D80*E80))</f>
        <v/>
      </c>
      <c r="L80" s="9"/>
    </row>
    <row r="81" spans="1:25" s="41" customFormat="1" ht="12.75">
      <c r="A81" s="15"/>
      <c r="B81" s="2"/>
      <c r="C81" s="13"/>
      <c r="D81" s="16"/>
      <c r="E81" s="68"/>
      <c r="F81" s="68"/>
      <c r="L81" s="9"/>
    </row>
    <row r="82" spans="1:25" s="41" customFormat="1" ht="12.75">
      <c r="A82" s="11" t="s">
        <v>13</v>
      </c>
      <c r="B82" s="12" t="s">
        <v>121</v>
      </c>
      <c r="C82" s="83" t="s">
        <v>8</v>
      </c>
      <c r="D82" s="86">
        <v>1</v>
      </c>
      <c r="E82" s="85"/>
      <c r="F82" s="68" t="str">
        <f>IF(SUM(D82*E82)=0,"",SUM(D82*E82))</f>
        <v/>
      </c>
      <c r="L82" s="9"/>
    </row>
    <row r="83" spans="1:25" s="41" customFormat="1" ht="12.75">
      <c r="A83" s="7"/>
      <c r="B83" s="19"/>
      <c r="C83" s="13"/>
      <c r="D83" s="16"/>
      <c r="E83" s="87"/>
      <c r="F83" s="87"/>
      <c r="L83" s="9"/>
    </row>
    <row r="84" spans="1:25" s="41" customFormat="1" ht="56.25">
      <c r="A84" s="11" t="s">
        <v>35</v>
      </c>
      <c r="B84" s="23" t="s">
        <v>259</v>
      </c>
      <c r="C84" s="83" t="s">
        <v>8</v>
      </c>
      <c r="D84" s="86">
        <v>1</v>
      </c>
      <c r="E84" s="85"/>
      <c r="F84" s="68" t="str">
        <f>IF(SUM(D84*E84)=0,"",SUM(D84*E84))</f>
        <v/>
      </c>
      <c r="L84" s="9"/>
    </row>
    <row r="85" spans="1:25" s="41" customFormat="1" ht="12.75">
      <c r="A85" s="11"/>
      <c r="B85" s="23"/>
      <c r="C85" s="83"/>
      <c r="D85" s="86"/>
      <c r="E85" s="85"/>
      <c r="F85" s="68"/>
      <c r="L85" s="9"/>
    </row>
    <row r="86" spans="1:25" s="41" customFormat="1" ht="12.75">
      <c r="A86" s="15"/>
      <c r="B86" s="18" t="s">
        <v>260</v>
      </c>
      <c r="C86" s="13"/>
      <c r="D86" s="16"/>
      <c r="E86" s="68"/>
      <c r="F86" s="68"/>
      <c r="L86" s="9"/>
    </row>
    <row r="87" spans="1:25" s="41" customFormat="1" ht="56.25">
      <c r="A87" s="11" t="s">
        <v>36</v>
      </c>
      <c r="B87" s="12" t="s">
        <v>261</v>
      </c>
      <c r="C87" s="83" t="s">
        <v>8</v>
      </c>
      <c r="D87" s="86">
        <v>1</v>
      </c>
      <c r="E87" s="85"/>
      <c r="F87" s="68" t="str">
        <f>IF(SUM(D87*E87)=0,"",SUM(D87*E87))</f>
        <v/>
      </c>
      <c r="L87" s="9"/>
    </row>
    <row r="88" spans="1:25" s="41" customFormat="1" ht="12.75">
      <c r="A88" s="11"/>
      <c r="B88" s="12"/>
      <c r="C88" s="83"/>
      <c r="D88" s="86"/>
      <c r="E88" s="85"/>
      <c r="F88" s="68"/>
      <c r="L88" s="9"/>
    </row>
    <row r="89" spans="1:25" s="41" customFormat="1" ht="33.75">
      <c r="A89" s="11" t="s">
        <v>37</v>
      </c>
      <c r="B89" s="12" t="s">
        <v>272</v>
      </c>
      <c r="C89" s="83"/>
      <c r="D89" s="86"/>
      <c r="E89" s="85"/>
      <c r="F89" s="68"/>
      <c r="L89" s="9"/>
    </row>
    <row r="90" spans="1:25" s="41" customFormat="1" ht="12.75">
      <c r="A90" s="11" t="s">
        <v>444</v>
      </c>
      <c r="B90" s="12" t="s">
        <v>273</v>
      </c>
      <c r="C90" s="83" t="s">
        <v>275</v>
      </c>
      <c r="D90" s="86">
        <v>50</v>
      </c>
      <c r="E90" s="125"/>
      <c r="F90" s="68" t="str">
        <f>IF(SUM(D90*E90)=0,"",SUM(D90*E90))</f>
        <v/>
      </c>
      <c r="L90" s="9"/>
    </row>
    <row r="91" spans="1:25" s="41" customFormat="1" ht="12.75">
      <c r="A91" s="11" t="s">
        <v>445</v>
      </c>
      <c r="B91" s="12" t="s">
        <v>274</v>
      </c>
      <c r="C91" s="83" t="s">
        <v>275</v>
      </c>
      <c r="D91" s="86">
        <v>50</v>
      </c>
      <c r="E91" s="125"/>
      <c r="F91" s="68" t="str">
        <f>IF(SUM(D91*E91)=0,"",SUM(D91*E91))</f>
        <v/>
      </c>
      <c r="L91" s="9"/>
    </row>
    <row r="92" spans="1:25" s="56" customFormat="1" ht="12.75">
      <c r="A92" s="104"/>
      <c r="B92" s="2"/>
      <c r="C92" s="129"/>
      <c r="D92" s="179"/>
      <c r="E92" s="180"/>
      <c r="F92" s="180"/>
      <c r="H92" s="181"/>
      <c r="I92" s="181"/>
      <c r="J92" s="181"/>
      <c r="K92" s="181"/>
      <c r="L92" s="181"/>
      <c r="M92" s="181"/>
      <c r="N92" s="181"/>
      <c r="O92" s="181"/>
      <c r="P92" s="181"/>
      <c r="Q92" s="181"/>
      <c r="R92" s="181"/>
      <c r="S92" s="181"/>
      <c r="T92" s="181"/>
      <c r="U92" s="181"/>
      <c r="V92" s="181"/>
      <c r="W92" s="181"/>
      <c r="X92" s="181"/>
      <c r="Y92" s="181"/>
    </row>
    <row r="93" spans="1:25" s="31" customFormat="1" ht="12.75">
      <c r="A93" s="3"/>
      <c r="B93" s="4" t="s">
        <v>896</v>
      </c>
      <c r="C93" s="124"/>
      <c r="D93" s="81"/>
      <c r="E93" s="82"/>
      <c r="F93" s="101">
        <f>SUM(F25:F92)</f>
        <v>0</v>
      </c>
      <c r="L93" s="138"/>
    </row>
    <row r="94" spans="1:25" s="56" customFormat="1" ht="12.75">
      <c r="A94" s="104"/>
      <c r="B94" s="2"/>
      <c r="C94" s="129"/>
      <c r="D94" s="179"/>
      <c r="E94" s="180"/>
      <c r="F94" s="180"/>
      <c r="H94" s="181"/>
      <c r="I94" s="181"/>
      <c r="J94" s="181"/>
      <c r="K94" s="181"/>
      <c r="L94" s="181"/>
      <c r="M94" s="181"/>
      <c r="N94" s="181"/>
      <c r="O94" s="181"/>
      <c r="P94" s="181"/>
      <c r="Q94" s="181"/>
      <c r="R94" s="181"/>
      <c r="S94" s="181"/>
      <c r="T94" s="181"/>
      <c r="U94" s="181"/>
      <c r="V94" s="181"/>
      <c r="W94" s="181"/>
      <c r="X94" s="181"/>
      <c r="Y94" s="181"/>
    </row>
    <row r="95" spans="1:25">
      <c r="A95" s="1"/>
      <c r="E95" s="74"/>
      <c r="F95" s="74"/>
    </row>
    <row r="96" spans="1:25" s="31" customFormat="1" ht="12.75">
      <c r="A96" s="3" t="s">
        <v>55</v>
      </c>
      <c r="B96" s="4" t="s">
        <v>895</v>
      </c>
      <c r="C96" s="124"/>
      <c r="D96" s="81"/>
      <c r="E96" s="82"/>
      <c r="F96" s="82"/>
      <c r="L96" s="138"/>
    </row>
    <row r="97" spans="1:12">
      <c r="B97" s="8"/>
      <c r="C97" s="13"/>
      <c r="D97" s="22"/>
    </row>
    <row r="98" spans="1:12">
      <c r="B98" s="18" t="s">
        <v>915</v>
      </c>
    </row>
    <row r="99" spans="1:12" s="41" customFormat="1" ht="22.5">
      <c r="A99" s="11" t="s">
        <v>10</v>
      </c>
      <c r="B99" s="12" t="s">
        <v>877</v>
      </c>
      <c r="C99" s="83"/>
      <c r="D99" s="86"/>
      <c r="E99" s="85"/>
      <c r="F99" s="68"/>
      <c r="L99" s="9"/>
    </row>
    <row r="100" spans="1:12" s="41" customFormat="1" ht="22.5">
      <c r="A100" s="11"/>
      <c r="B100" s="12" t="s">
        <v>917</v>
      </c>
      <c r="C100" s="91" t="s">
        <v>8</v>
      </c>
      <c r="D100" s="88">
        <v>1</v>
      </c>
      <c r="E100" s="68"/>
      <c r="F100" s="68" t="str">
        <f>IF(SUM(D100*E100)=0,"",SUM(D100*E100))</f>
        <v/>
      </c>
      <c r="L100" s="9"/>
    </row>
    <row r="101" spans="1:12" s="41" customFormat="1" ht="22.5">
      <c r="A101" s="11"/>
      <c r="B101" s="12" t="s">
        <v>964</v>
      </c>
      <c r="C101" s="91"/>
      <c r="D101" s="88"/>
      <c r="E101" s="68"/>
      <c r="F101" s="68"/>
      <c r="L101" s="9"/>
    </row>
    <row r="102" spans="1:12" s="41" customFormat="1" ht="45">
      <c r="A102" s="11"/>
      <c r="B102" s="12" t="s">
        <v>965</v>
      </c>
      <c r="C102" s="91"/>
      <c r="D102" s="88"/>
      <c r="E102" s="68"/>
      <c r="F102" s="68"/>
      <c r="L102" s="9"/>
    </row>
    <row r="103" spans="1:12" s="41" customFormat="1" ht="90" customHeight="1">
      <c r="A103" s="11"/>
      <c r="B103" s="12" t="s">
        <v>966</v>
      </c>
      <c r="C103" s="91"/>
      <c r="D103" s="88"/>
      <c r="E103" s="68"/>
      <c r="F103" s="68"/>
      <c r="L103" s="9"/>
    </row>
    <row r="104" spans="1:12" s="41" customFormat="1" ht="12.75">
      <c r="A104" s="7"/>
      <c r="B104" s="42"/>
      <c r="C104" s="139"/>
      <c r="D104" s="139"/>
      <c r="E104" s="139"/>
      <c r="F104" s="139"/>
      <c r="L104" s="9"/>
    </row>
    <row r="105" spans="1:12" s="41" customFormat="1" ht="12.75">
      <c r="A105" s="11" t="s">
        <v>11</v>
      </c>
      <c r="B105" s="12" t="s">
        <v>916</v>
      </c>
      <c r="C105" s="83"/>
      <c r="D105" s="86"/>
      <c r="E105" s="85"/>
      <c r="F105" s="68"/>
      <c r="L105" s="9"/>
    </row>
    <row r="106" spans="1:12" s="41" customFormat="1" ht="101.25">
      <c r="A106" s="11"/>
      <c r="B106" s="12" t="s">
        <v>932</v>
      </c>
      <c r="C106" s="91" t="s">
        <v>8</v>
      </c>
      <c r="D106" s="88">
        <v>1</v>
      </c>
      <c r="E106" s="68"/>
      <c r="F106" s="68" t="str">
        <f>IF(SUM(D106*E106)=0,"",SUM(D106*E106))</f>
        <v/>
      </c>
      <c r="L106" s="9"/>
    </row>
    <row r="107" spans="1:12" s="41" customFormat="1" ht="33.75">
      <c r="A107" s="11"/>
      <c r="B107" s="12" t="s">
        <v>985</v>
      </c>
      <c r="C107" s="91"/>
      <c r="D107" s="88"/>
      <c r="E107" s="68"/>
      <c r="F107" s="68"/>
      <c r="L107" s="9"/>
    </row>
    <row r="108" spans="1:12" s="41" customFormat="1" ht="22.5">
      <c r="A108" s="11"/>
      <c r="B108" s="12" t="s">
        <v>987</v>
      </c>
      <c r="C108" s="91"/>
      <c r="D108" s="88"/>
      <c r="E108" s="68"/>
      <c r="F108" s="68"/>
      <c r="L108" s="9"/>
    </row>
    <row r="109" spans="1:12" s="41" customFormat="1" ht="12.75">
      <c r="A109" s="11"/>
      <c r="B109" s="12" t="s">
        <v>988</v>
      </c>
      <c r="C109" s="91"/>
      <c r="D109" s="88"/>
      <c r="E109" s="68"/>
      <c r="F109" s="68"/>
      <c r="L109" s="9"/>
    </row>
    <row r="110" spans="1:12" s="41" customFormat="1" ht="22.5">
      <c r="A110" s="11"/>
      <c r="B110" s="12" t="s">
        <v>989</v>
      </c>
      <c r="C110" s="91"/>
      <c r="D110" s="88"/>
      <c r="E110" s="68"/>
      <c r="F110" s="68"/>
      <c r="L110" s="9"/>
    </row>
    <row r="111" spans="1:12" s="41" customFormat="1" ht="12.75">
      <c r="A111" s="7"/>
      <c r="B111" s="42"/>
      <c r="C111" s="139"/>
      <c r="D111" s="139"/>
      <c r="E111" s="139"/>
      <c r="F111" s="139"/>
      <c r="L111" s="9"/>
    </row>
    <row r="112" spans="1:12" s="41" customFormat="1" ht="12.75">
      <c r="A112" s="11" t="s">
        <v>12</v>
      </c>
      <c r="B112" s="12" t="s">
        <v>918</v>
      </c>
      <c r="C112" s="83"/>
      <c r="D112" s="86"/>
      <c r="E112" s="85"/>
      <c r="F112" s="68"/>
      <c r="L112" s="9"/>
    </row>
    <row r="113" spans="1:12" s="41" customFormat="1" ht="12.75">
      <c r="A113" s="11" t="s">
        <v>444</v>
      </c>
      <c r="B113" s="12" t="s">
        <v>919</v>
      </c>
      <c r="C113" s="91" t="s">
        <v>9</v>
      </c>
      <c r="D113" s="88">
        <v>40</v>
      </c>
      <c r="E113" s="68"/>
      <c r="F113" s="68" t="str">
        <f>IF(SUM(D113*E113)=0,"",SUM(D113*E113))</f>
        <v/>
      </c>
      <c r="L113" s="9"/>
    </row>
    <row r="114" spans="1:12" s="41" customFormat="1" ht="12.75">
      <c r="A114" s="11" t="s">
        <v>445</v>
      </c>
      <c r="B114" s="12" t="s">
        <v>920</v>
      </c>
      <c r="C114" s="91" t="s">
        <v>9</v>
      </c>
      <c r="D114" s="88">
        <v>40</v>
      </c>
      <c r="E114" s="68"/>
      <c r="F114" s="68" t="str">
        <f>IF(SUM(D114*E114)=0,"",SUM(D114*E114))</f>
        <v/>
      </c>
      <c r="L114" s="9"/>
    </row>
    <row r="115" spans="1:12" s="41" customFormat="1" ht="12.75">
      <c r="A115" s="11" t="s">
        <v>446</v>
      </c>
      <c r="B115" s="12" t="s">
        <v>921</v>
      </c>
      <c r="C115" s="91" t="s">
        <v>9</v>
      </c>
      <c r="D115" s="88">
        <v>50</v>
      </c>
      <c r="E115" s="68"/>
      <c r="F115" s="68" t="str">
        <f>IF(SUM(D115*E115)=0,"",SUM(D115*E115))</f>
        <v/>
      </c>
      <c r="L115" s="9"/>
    </row>
    <row r="116" spans="1:12" s="41" customFormat="1" ht="12.75">
      <c r="A116" s="7"/>
      <c r="B116" s="42"/>
      <c r="C116" s="139"/>
      <c r="D116" s="139"/>
      <c r="E116" s="139"/>
      <c r="F116" s="139"/>
      <c r="L116" s="9"/>
    </row>
    <row r="117" spans="1:12" s="41" customFormat="1" ht="22.5">
      <c r="A117" s="11" t="s">
        <v>16</v>
      </c>
      <c r="B117" s="12" t="s">
        <v>923</v>
      </c>
      <c r="C117" s="83"/>
      <c r="D117" s="86"/>
      <c r="E117" s="85"/>
      <c r="F117" s="68"/>
      <c r="L117" s="9"/>
    </row>
    <row r="118" spans="1:12" s="41" customFormat="1" ht="12.75">
      <c r="A118" s="11"/>
      <c r="B118" s="12" t="s">
        <v>922</v>
      </c>
      <c r="C118" s="91" t="s">
        <v>9</v>
      </c>
      <c r="D118" s="88">
        <v>40</v>
      </c>
      <c r="E118" s="68"/>
      <c r="F118" s="68" t="str">
        <f>IF(SUM(D118*E118)=0,"",SUM(D118*E118))</f>
        <v/>
      </c>
      <c r="L118" s="9"/>
    </row>
    <row r="119" spans="1:12" s="41" customFormat="1" ht="12.75">
      <c r="A119" s="7"/>
      <c r="B119" s="42"/>
      <c r="C119" s="139"/>
      <c r="D119" s="139"/>
      <c r="E119" s="139"/>
      <c r="F119" s="139"/>
      <c r="L119" s="9"/>
    </row>
    <row r="120" spans="1:12" s="41" customFormat="1" ht="33.75">
      <c r="A120" s="11" t="s">
        <v>22</v>
      </c>
      <c r="B120" s="12" t="s">
        <v>979</v>
      </c>
      <c r="C120" s="83"/>
      <c r="D120" s="86"/>
      <c r="E120" s="85"/>
      <c r="F120" s="68"/>
      <c r="L120" s="9"/>
    </row>
    <row r="121" spans="1:12" s="41" customFormat="1" ht="33.75">
      <c r="A121" s="11"/>
      <c r="B121" s="12" t="s">
        <v>986</v>
      </c>
      <c r="C121" s="83"/>
      <c r="D121" s="86"/>
      <c r="E121" s="85"/>
      <c r="F121" s="68"/>
      <c r="L121" s="9"/>
    </row>
    <row r="122" spans="1:12" s="41" customFormat="1" ht="12.75">
      <c r="A122" s="11" t="s">
        <v>444</v>
      </c>
      <c r="B122" s="12" t="s">
        <v>980</v>
      </c>
      <c r="C122" s="91" t="s">
        <v>9</v>
      </c>
      <c r="D122" s="88">
        <v>40</v>
      </c>
      <c r="E122" s="68"/>
      <c r="F122" s="68" t="str">
        <f>IF(SUM(D122*E122)=0,"",SUM(D122*E122))</f>
        <v/>
      </c>
      <c r="L122" s="9"/>
    </row>
    <row r="123" spans="1:12" s="41" customFormat="1" ht="12.75">
      <c r="A123" s="11" t="s">
        <v>445</v>
      </c>
      <c r="B123" s="12" t="s">
        <v>981</v>
      </c>
      <c r="C123" s="91" t="s">
        <v>9</v>
      </c>
      <c r="D123" s="88">
        <v>40</v>
      </c>
      <c r="E123" s="68"/>
      <c r="F123" s="68" t="str">
        <f>IF(SUM(D123*E123)=0,"",SUM(D123*E123))</f>
        <v/>
      </c>
      <c r="L123" s="9"/>
    </row>
    <row r="124" spans="1:12" s="41" customFormat="1" ht="12.75">
      <c r="A124" s="11" t="s">
        <v>446</v>
      </c>
      <c r="B124" s="12" t="s">
        <v>982</v>
      </c>
      <c r="C124" s="91" t="s">
        <v>9</v>
      </c>
      <c r="D124" s="88">
        <v>50</v>
      </c>
      <c r="E124" s="68"/>
      <c r="F124" s="68" t="str">
        <f>IF(SUM(D124*E124)=0,"",SUM(D124*E124))</f>
        <v/>
      </c>
      <c r="L124" s="9"/>
    </row>
    <row r="125" spans="1:12" s="41" customFormat="1" ht="12.75">
      <c r="A125" s="11"/>
      <c r="B125" s="12"/>
      <c r="C125" s="91"/>
      <c r="D125" s="88"/>
      <c r="E125" s="68"/>
      <c r="F125" s="68"/>
      <c r="L125" s="9"/>
    </row>
    <row r="126" spans="1:12" ht="22.5">
      <c r="A126" s="7" t="s">
        <v>17</v>
      </c>
      <c r="B126" s="42" t="s">
        <v>933</v>
      </c>
      <c r="C126" s="13" t="s">
        <v>8</v>
      </c>
      <c r="D126" s="16">
        <v>4</v>
      </c>
      <c r="F126" s="68" t="str">
        <f>IF(SUM(D126*E126)=0,"",SUM(D126*E126))</f>
        <v/>
      </c>
    </row>
    <row r="127" spans="1:12" ht="67.5">
      <c r="B127" s="42" t="s">
        <v>983</v>
      </c>
      <c r="C127" s="13"/>
      <c r="D127" s="16"/>
    </row>
    <row r="128" spans="1:12" ht="45">
      <c r="B128" s="42" t="s">
        <v>984</v>
      </c>
      <c r="C128" s="13"/>
      <c r="D128" s="16"/>
    </row>
    <row r="129" spans="1:12">
      <c r="B129" s="9"/>
      <c r="C129" s="58"/>
      <c r="D129" s="58"/>
      <c r="E129" s="58"/>
      <c r="F129" s="58"/>
    </row>
    <row r="130" spans="1:12" s="41" customFormat="1" ht="12.75">
      <c r="A130" s="11"/>
      <c r="B130" s="44" t="s">
        <v>952</v>
      </c>
      <c r="C130" s="91"/>
      <c r="D130" s="88"/>
      <c r="E130" s="68"/>
      <c r="F130" s="68"/>
      <c r="L130" s="9"/>
    </row>
    <row r="131" spans="1:12" s="14" customFormat="1">
      <c r="A131" s="7" t="s">
        <v>18</v>
      </c>
      <c r="B131" s="42" t="s">
        <v>878</v>
      </c>
      <c r="C131" s="13" t="s">
        <v>8</v>
      </c>
      <c r="D131" s="16">
        <v>4</v>
      </c>
      <c r="E131" s="68"/>
      <c r="F131" s="68" t="str">
        <f>IF(SUM(D131*E131)=0,"",SUM(D131*E131))</f>
        <v/>
      </c>
      <c r="G131" s="9"/>
      <c r="H131" s="9"/>
      <c r="I131" s="9"/>
      <c r="L131" s="9"/>
    </row>
    <row r="132" spans="1:12" s="14" customFormat="1" ht="78.75" customHeight="1">
      <c r="A132" s="7"/>
      <c r="B132" s="42" t="s">
        <v>970</v>
      </c>
      <c r="C132" s="13"/>
      <c r="D132" s="16"/>
      <c r="E132" s="68"/>
      <c r="F132" s="68"/>
      <c r="G132" s="9"/>
      <c r="H132" s="9"/>
      <c r="I132" s="9"/>
      <c r="L132" s="9"/>
    </row>
    <row r="133" spans="1:12" s="14" customFormat="1" ht="78.75">
      <c r="A133" s="7"/>
      <c r="B133" s="42" t="s">
        <v>924</v>
      </c>
      <c r="C133" s="13"/>
      <c r="D133" s="16"/>
      <c r="E133" s="68"/>
      <c r="F133" s="68"/>
      <c r="G133" s="9"/>
      <c r="H133" s="9"/>
      <c r="I133" s="9"/>
      <c r="L133" s="9"/>
    </row>
    <row r="134" spans="1:12" s="14" customFormat="1" ht="33.75">
      <c r="A134" s="7"/>
      <c r="B134" s="42" t="s">
        <v>968</v>
      </c>
      <c r="C134" s="13"/>
      <c r="D134" s="16"/>
      <c r="E134" s="68"/>
      <c r="F134" s="68"/>
      <c r="G134" s="9"/>
      <c r="H134" s="9"/>
      <c r="I134" s="9"/>
      <c r="L134" s="9"/>
    </row>
    <row r="135" spans="1:12" s="14" customFormat="1" ht="90">
      <c r="A135" s="7"/>
      <c r="B135" s="42" t="s">
        <v>925</v>
      </c>
      <c r="C135" s="13"/>
      <c r="D135" s="16"/>
      <c r="E135" s="68"/>
      <c r="F135" s="68"/>
      <c r="G135" s="9"/>
      <c r="H135" s="9"/>
      <c r="I135" s="9"/>
      <c r="L135" s="9"/>
    </row>
    <row r="136" spans="1:12" s="14" customFormat="1" ht="67.5">
      <c r="A136" s="7"/>
      <c r="B136" s="42" t="s">
        <v>969</v>
      </c>
      <c r="C136" s="13"/>
      <c r="D136" s="16"/>
      <c r="E136" s="68"/>
      <c r="F136" s="68"/>
      <c r="G136" s="9"/>
      <c r="H136" s="9"/>
      <c r="I136" s="9"/>
      <c r="L136" s="9"/>
    </row>
    <row r="137" spans="1:12" s="14" customFormat="1" ht="101.25">
      <c r="A137" s="7"/>
      <c r="B137" s="42" t="s">
        <v>926</v>
      </c>
      <c r="C137" s="13"/>
      <c r="D137" s="16"/>
      <c r="E137" s="68"/>
      <c r="F137" s="68"/>
      <c r="G137" s="9"/>
      <c r="H137" s="9"/>
      <c r="I137" s="9"/>
      <c r="L137" s="9"/>
    </row>
    <row r="138" spans="1:12" s="14" customFormat="1" ht="101.25">
      <c r="A138" s="7"/>
      <c r="B138" s="42" t="s">
        <v>927</v>
      </c>
      <c r="C138" s="13"/>
      <c r="D138" s="16"/>
      <c r="E138" s="68"/>
      <c r="F138" s="68"/>
      <c r="G138" s="9"/>
      <c r="H138" s="9"/>
      <c r="I138" s="9"/>
      <c r="L138" s="9"/>
    </row>
    <row r="139" spans="1:12" s="14" customFormat="1">
      <c r="A139" s="7"/>
      <c r="B139" s="42"/>
      <c r="C139" s="13"/>
      <c r="D139" s="16"/>
      <c r="E139" s="68"/>
      <c r="F139" s="68"/>
      <c r="G139" s="9"/>
      <c r="H139" s="9"/>
      <c r="I139" s="9"/>
      <c r="L139" s="9"/>
    </row>
    <row r="140" spans="1:12">
      <c r="A140" s="7" t="s">
        <v>19</v>
      </c>
      <c r="B140" s="9" t="s">
        <v>879</v>
      </c>
      <c r="C140" s="58"/>
      <c r="D140" s="58"/>
      <c r="E140" s="58"/>
      <c r="F140" s="58"/>
    </row>
    <row r="141" spans="1:12" ht="90">
      <c r="B141" s="42" t="s">
        <v>971</v>
      </c>
      <c r="C141" s="58"/>
      <c r="D141" s="58"/>
      <c r="E141" s="58"/>
      <c r="F141" s="58"/>
    </row>
    <row r="142" spans="1:12">
      <c r="B142" s="9" t="s">
        <v>931</v>
      </c>
      <c r="C142" s="13" t="s">
        <v>8</v>
      </c>
      <c r="D142" s="16">
        <v>4</v>
      </c>
      <c r="F142" s="68" t="str">
        <f>IF(SUM(D142*E142)=0,"",SUM(D142*E142))</f>
        <v/>
      </c>
    </row>
    <row r="143" spans="1:12">
      <c r="B143" s="9" t="s">
        <v>929</v>
      </c>
      <c r="C143" s="13" t="s">
        <v>8</v>
      </c>
      <c r="D143" s="16">
        <v>4</v>
      </c>
      <c r="F143" s="68" t="str">
        <f>IF(SUM(D143*E143)=0,"",SUM(D143*E143))</f>
        <v/>
      </c>
    </row>
    <row r="144" spans="1:12">
      <c r="B144" s="2" t="s">
        <v>930</v>
      </c>
      <c r="C144" s="13" t="s">
        <v>8</v>
      </c>
      <c r="D144" s="16">
        <v>4</v>
      </c>
      <c r="F144" s="68" t="str">
        <f>IF(SUM(D144*E144)=0,"",SUM(D144*E144))</f>
        <v/>
      </c>
    </row>
    <row r="145" spans="1:12">
      <c r="C145" s="13"/>
      <c r="D145" s="16"/>
    </row>
    <row r="146" spans="1:12">
      <c r="B146" s="8" t="s">
        <v>1058</v>
      </c>
      <c r="C146" s="13"/>
      <c r="D146" s="22"/>
      <c r="L146" s="9"/>
    </row>
    <row r="147" spans="1:12" s="14" customFormat="1" ht="33.75">
      <c r="A147" s="7" t="s">
        <v>23</v>
      </c>
      <c r="B147" s="42" t="s">
        <v>1059</v>
      </c>
      <c r="C147" s="13"/>
      <c r="D147" s="13"/>
      <c r="E147" s="87"/>
      <c r="F147" s="87"/>
      <c r="G147" s="9"/>
      <c r="H147" s="9"/>
      <c r="I147" s="9"/>
      <c r="L147" s="9"/>
    </row>
    <row r="148" spans="1:12" s="14" customFormat="1" ht="33.75">
      <c r="A148" s="15"/>
      <c r="B148" s="57" t="s">
        <v>1060</v>
      </c>
      <c r="C148" s="13"/>
      <c r="D148" s="16"/>
      <c r="E148" s="68"/>
      <c r="F148" s="68"/>
      <c r="G148" s="9"/>
      <c r="H148" s="9"/>
      <c r="L148" s="9"/>
    </row>
    <row r="149" spans="1:12" s="14" customFormat="1">
      <c r="A149" s="15"/>
      <c r="B149" s="57" t="s">
        <v>138</v>
      </c>
      <c r="C149" s="13"/>
      <c r="D149" s="16"/>
      <c r="E149" s="68"/>
      <c r="F149" s="68"/>
      <c r="G149" s="9"/>
      <c r="H149" s="9"/>
      <c r="L149" s="9"/>
    </row>
    <row r="150" spans="1:12" s="14" customFormat="1" ht="22.5">
      <c r="A150" s="7"/>
      <c r="B150" s="42" t="s">
        <v>263</v>
      </c>
      <c r="C150" s="13" t="s">
        <v>8</v>
      </c>
      <c r="D150" s="16">
        <v>4</v>
      </c>
      <c r="E150" s="68"/>
      <c r="F150" s="68" t="str">
        <f>IF(SUM(D150*E150)=0,"",SUM(D150*E150))</f>
        <v/>
      </c>
      <c r="G150" s="9"/>
      <c r="H150" s="9"/>
      <c r="I150" s="9"/>
      <c r="L150" s="9"/>
    </row>
    <row r="151" spans="1:12" s="14" customFormat="1">
      <c r="A151" s="7"/>
      <c r="B151" s="42"/>
      <c r="C151" s="13"/>
      <c r="D151" s="16"/>
      <c r="E151" s="68"/>
      <c r="F151" s="68"/>
      <c r="G151" s="9"/>
      <c r="H151" s="9"/>
      <c r="I151" s="9"/>
      <c r="L151" s="9"/>
    </row>
    <row r="152" spans="1:12" s="14" customFormat="1">
      <c r="A152" s="7"/>
      <c r="B152" s="45" t="s">
        <v>1061</v>
      </c>
      <c r="C152" s="13"/>
      <c r="D152" s="16"/>
      <c r="E152" s="68"/>
      <c r="F152" s="68"/>
      <c r="G152" s="9"/>
      <c r="H152" s="9"/>
      <c r="I152" s="9"/>
      <c r="L152" s="9"/>
    </row>
    <row r="153" spans="1:12" s="14" customFormat="1" ht="23.25" customHeight="1">
      <c r="A153" s="7" t="s">
        <v>120</v>
      </c>
      <c r="B153" s="42" t="s">
        <v>1062</v>
      </c>
      <c r="C153" s="13"/>
      <c r="D153" s="13"/>
      <c r="E153" s="87"/>
      <c r="F153" s="87"/>
      <c r="G153" s="9"/>
      <c r="H153" s="9"/>
      <c r="I153" s="9"/>
      <c r="L153" s="9"/>
    </row>
    <row r="154" spans="1:12" s="14" customFormat="1">
      <c r="A154" s="7"/>
      <c r="B154" s="12" t="s">
        <v>128</v>
      </c>
      <c r="C154" s="13"/>
      <c r="D154" s="22"/>
      <c r="E154" s="68"/>
      <c r="F154" s="68"/>
      <c r="G154" s="9"/>
      <c r="H154" s="9"/>
      <c r="I154" s="9"/>
      <c r="L154" s="9"/>
    </row>
    <row r="155" spans="1:12" s="14" customFormat="1">
      <c r="A155" s="15" t="s">
        <v>444</v>
      </c>
      <c r="B155" s="42" t="s">
        <v>1063</v>
      </c>
      <c r="C155" s="13" t="s">
        <v>8</v>
      </c>
      <c r="D155" s="16">
        <v>8</v>
      </c>
      <c r="E155" s="68"/>
      <c r="F155" s="68" t="str">
        <f>IF(SUM(D155*E155)=0,"",SUM(D155*E155))</f>
        <v/>
      </c>
      <c r="G155" s="9"/>
      <c r="H155" s="9"/>
      <c r="I155" s="9"/>
      <c r="L155" s="9"/>
    </row>
    <row r="156" spans="1:12" s="14" customFormat="1">
      <c r="A156" s="15" t="s">
        <v>445</v>
      </c>
      <c r="B156" s="42" t="s">
        <v>1064</v>
      </c>
      <c r="C156" s="13" t="s">
        <v>8</v>
      </c>
      <c r="D156" s="16">
        <v>4</v>
      </c>
      <c r="E156" s="68"/>
      <c r="F156" s="68" t="str">
        <f>IF(SUM(D156*E156)=0,"",SUM(D156*E156))</f>
        <v/>
      </c>
      <c r="G156" s="9"/>
      <c r="H156" s="9"/>
      <c r="I156" s="9"/>
      <c r="L156" s="9"/>
    </row>
    <row r="157" spans="1:12" s="14" customFormat="1">
      <c r="A157" s="15" t="s">
        <v>446</v>
      </c>
      <c r="B157" s="42" t="s">
        <v>1065</v>
      </c>
      <c r="C157" s="13" t="s">
        <v>8</v>
      </c>
      <c r="D157" s="16">
        <v>4</v>
      </c>
      <c r="E157" s="68"/>
      <c r="F157" s="68" t="str">
        <f>IF(SUM(D157*E157)=0,"",SUM(D157*E157))</f>
        <v/>
      </c>
      <c r="G157" s="9"/>
      <c r="H157" s="9"/>
      <c r="I157" s="9"/>
      <c r="L157" s="9"/>
    </row>
    <row r="158" spans="1:12" s="14" customFormat="1">
      <c r="A158" s="15" t="s">
        <v>447</v>
      </c>
      <c r="B158" s="42" t="s">
        <v>1066</v>
      </c>
      <c r="C158" s="13" t="s">
        <v>8</v>
      </c>
      <c r="D158" s="16">
        <v>4</v>
      </c>
      <c r="E158" s="68"/>
      <c r="F158" s="68" t="str">
        <f>IF(SUM(D158*E158)=0,"",SUM(D158*E158))</f>
        <v/>
      </c>
      <c r="G158" s="9"/>
      <c r="H158" s="9"/>
      <c r="I158" s="9"/>
      <c r="L158" s="9"/>
    </row>
    <row r="159" spans="1:12">
      <c r="B159" s="8"/>
      <c r="C159" s="13"/>
      <c r="D159" s="13"/>
      <c r="G159" s="58"/>
      <c r="H159" s="58"/>
      <c r="I159" s="58"/>
      <c r="L159" s="9"/>
    </row>
    <row r="160" spans="1:12" s="14" customFormat="1" ht="22.5">
      <c r="A160" s="7" t="s">
        <v>20</v>
      </c>
      <c r="B160" s="42" t="s">
        <v>1068</v>
      </c>
      <c r="C160" s="9"/>
      <c r="D160" s="9"/>
      <c r="E160" s="9"/>
      <c r="F160" s="9"/>
      <c r="G160" s="9"/>
      <c r="H160" s="9"/>
      <c r="I160" s="9"/>
      <c r="L160" s="9"/>
    </row>
    <row r="161" spans="1:12" s="14" customFormat="1">
      <c r="A161" s="7" t="s">
        <v>444</v>
      </c>
      <c r="B161" s="42" t="s">
        <v>1069</v>
      </c>
      <c r="C161" s="13" t="s">
        <v>9</v>
      </c>
      <c r="D161" s="16">
        <v>50</v>
      </c>
      <c r="E161" s="68"/>
      <c r="F161" s="68" t="str">
        <f>IF(SUM(D161*E161)=0,"",SUM(D161*E161))</f>
        <v/>
      </c>
      <c r="G161" s="9"/>
      <c r="H161" s="9"/>
      <c r="I161" s="9"/>
      <c r="L161" s="9"/>
    </row>
    <row r="162" spans="1:12" s="14" customFormat="1">
      <c r="A162" s="7" t="s">
        <v>445</v>
      </c>
      <c r="B162" s="42" t="s">
        <v>1070</v>
      </c>
      <c r="C162" s="13" t="s">
        <v>9</v>
      </c>
      <c r="D162" s="16">
        <v>20</v>
      </c>
      <c r="E162" s="68"/>
      <c r="F162" s="68" t="str">
        <f>IF(SUM(D162*E162)=0,"",SUM(D162*E162))</f>
        <v/>
      </c>
      <c r="G162" s="9"/>
      <c r="H162" s="9"/>
      <c r="I162" s="9"/>
      <c r="L162" s="9"/>
    </row>
    <row r="164" spans="1:12" s="41" customFormat="1" ht="12.75">
      <c r="A164" s="7" t="s">
        <v>32</v>
      </c>
      <c r="B164" s="12" t="s">
        <v>1014</v>
      </c>
      <c r="C164" s="91" t="s">
        <v>8</v>
      </c>
      <c r="D164" s="88">
        <v>40</v>
      </c>
      <c r="E164" s="68"/>
      <c r="F164" s="68" t="str">
        <f>IF(SUM(D164*E164)=0,"",SUM(D164*E164))</f>
        <v/>
      </c>
      <c r="L164" s="9"/>
    </row>
    <row r="165" spans="1:12" s="41" customFormat="1" ht="33.75">
      <c r="A165" s="7"/>
      <c r="B165" s="12" t="s">
        <v>1015</v>
      </c>
      <c r="C165" s="91"/>
      <c r="D165" s="88"/>
      <c r="E165" s="68"/>
      <c r="F165" s="68"/>
      <c r="L165" s="9"/>
    </row>
    <row r="166" spans="1:12" s="14" customFormat="1">
      <c r="A166" s="7"/>
      <c r="B166" s="2"/>
      <c r="C166" s="13"/>
      <c r="D166" s="16"/>
      <c r="E166" s="68"/>
      <c r="F166" s="68"/>
      <c r="G166" s="17"/>
      <c r="L166" s="9"/>
    </row>
    <row r="167" spans="1:12" s="41" customFormat="1" ht="12.75">
      <c r="A167" s="7"/>
      <c r="B167" s="44" t="s">
        <v>1107</v>
      </c>
      <c r="C167" s="91"/>
      <c r="D167" s="88"/>
      <c r="E167" s="68"/>
      <c r="F167" s="68"/>
      <c r="L167" s="9"/>
    </row>
    <row r="168" spans="1:12">
      <c r="A168" s="7" t="s">
        <v>24</v>
      </c>
      <c r="B168" s="9" t="s">
        <v>880</v>
      </c>
      <c r="C168" s="13" t="s">
        <v>8</v>
      </c>
      <c r="D168" s="16">
        <v>4</v>
      </c>
      <c r="F168" s="68" t="str">
        <f>IF(SUM(D168*E168)=0,"",SUM(D168*E168))</f>
        <v/>
      </c>
    </row>
    <row r="169" spans="1:12" ht="135.75" customHeight="1">
      <c r="B169" s="42" t="s">
        <v>967</v>
      </c>
      <c r="C169" s="13"/>
      <c r="D169" s="22"/>
    </row>
    <row r="170" spans="1:12" ht="22.5">
      <c r="B170" s="42" t="s">
        <v>972</v>
      </c>
      <c r="C170" s="13"/>
      <c r="D170" s="22"/>
    </row>
    <row r="171" spans="1:12" ht="22.5">
      <c r="B171" s="42" t="s">
        <v>973</v>
      </c>
      <c r="C171" s="13"/>
      <c r="D171" s="22"/>
    </row>
    <row r="172" spans="1:12" ht="33.75">
      <c r="B172" s="42" t="s">
        <v>974</v>
      </c>
      <c r="C172" s="13"/>
      <c r="D172" s="22"/>
    </row>
    <row r="173" spans="1:12" ht="45">
      <c r="B173" s="42" t="s">
        <v>975</v>
      </c>
      <c r="C173" s="13"/>
      <c r="D173" s="22"/>
    </row>
    <row r="174" spans="1:12" ht="33.75">
      <c r="B174" s="42" t="s">
        <v>976</v>
      </c>
      <c r="C174" s="13"/>
      <c r="D174" s="22"/>
    </row>
    <row r="175" spans="1:12" ht="24" customHeight="1">
      <c r="B175" s="42" t="s">
        <v>977</v>
      </c>
      <c r="C175" s="13"/>
      <c r="D175" s="22"/>
    </row>
    <row r="176" spans="1:12" ht="24" customHeight="1">
      <c r="B176" s="42" t="s">
        <v>978</v>
      </c>
      <c r="C176" s="13"/>
      <c r="D176" s="22"/>
    </row>
    <row r="177" spans="1:6">
      <c r="B177" s="9"/>
      <c r="C177" s="13"/>
      <c r="D177" s="22"/>
    </row>
    <row r="178" spans="1:6">
      <c r="A178" s="7" t="s">
        <v>21</v>
      </c>
      <c r="B178" s="9" t="s">
        <v>953</v>
      </c>
      <c r="C178" s="13" t="s">
        <v>8</v>
      </c>
      <c r="D178" s="16">
        <v>1</v>
      </c>
      <c r="F178" s="68" t="str">
        <f>IF(SUM(D178*E178)=0,"",SUM(D178*E178))</f>
        <v/>
      </c>
    </row>
    <row r="179" spans="1:6" ht="67.5">
      <c r="B179" s="42" t="s">
        <v>995</v>
      </c>
      <c r="C179" s="58"/>
      <c r="D179" s="58"/>
      <c r="E179" s="58"/>
      <c r="F179" s="58"/>
    </row>
    <row r="180" spans="1:6" ht="22.5">
      <c r="B180" s="42" t="s">
        <v>996</v>
      </c>
      <c r="C180" s="13"/>
      <c r="D180" s="22"/>
    </row>
    <row r="181" spans="1:6" ht="45">
      <c r="B181" s="42" t="s">
        <v>997</v>
      </c>
      <c r="C181" s="13"/>
      <c r="D181" s="22"/>
    </row>
    <row r="182" spans="1:6" ht="22.5">
      <c r="B182" s="42" t="s">
        <v>998</v>
      </c>
      <c r="C182" s="13"/>
      <c r="D182" s="22"/>
    </row>
    <row r="183" spans="1:6" ht="33.75">
      <c r="B183" s="42" t="s">
        <v>999</v>
      </c>
      <c r="C183" s="13"/>
      <c r="D183" s="22"/>
    </row>
    <row r="184" spans="1:6" ht="22.5">
      <c r="B184" s="42" t="s">
        <v>1000</v>
      </c>
      <c r="C184" s="13"/>
      <c r="D184" s="22"/>
    </row>
    <row r="185" spans="1:6">
      <c r="B185" s="9"/>
      <c r="C185" s="13"/>
      <c r="D185" s="22"/>
    </row>
    <row r="186" spans="1:6">
      <c r="B186" s="8" t="s">
        <v>990</v>
      </c>
      <c r="C186" s="13"/>
      <c r="D186" s="22"/>
    </row>
    <row r="187" spans="1:6">
      <c r="A187" s="7" t="s">
        <v>26</v>
      </c>
      <c r="B187" s="9" t="s">
        <v>934</v>
      </c>
      <c r="C187" s="13"/>
      <c r="D187" s="22"/>
    </row>
    <row r="188" spans="1:6">
      <c r="B188" s="9" t="s">
        <v>935</v>
      </c>
      <c r="C188" s="13"/>
      <c r="D188" s="22"/>
    </row>
    <row r="189" spans="1:6">
      <c r="B189" s="9" t="s">
        <v>937</v>
      </c>
      <c r="C189" s="13"/>
      <c r="D189" s="22"/>
    </row>
    <row r="190" spans="1:6">
      <c r="B190" s="9" t="s">
        <v>936</v>
      </c>
      <c r="C190" s="13"/>
      <c r="D190" s="22"/>
    </row>
    <row r="191" spans="1:6" ht="112.5">
      <c r="B191" s="42" t="s">
        <v>1202</v>
      </c>
      <c r="C191" s="13"/>
      <c r="D191" s="22"/>
    </row>
    <row r="192" spans="1:6">
      <c r="B192" s="9"/>
      <c r="C192" s="13"/>
      <c r="D192" s="22"/>
    </row>
    <row r="193" spans="1:6">
      <c r="A193" s="7" t="s">
        <v>444</v>
      </c>
      <c r="B193" s="9" t="s">
        <v>938</v>
      </c>
      <c r="C193" s="13" t="s">
        <v>8</v>
      </c>
      <c r="D193" s="13">
        <v>4</v>
      </c>
      <c r="F193" s="68" t="str">
        <f t="shared" ref="F193:F202" si="0">IF(SUM(D193*E193)=0,"",SUM(D193*E193))</f>
        <v/>
      </c>
    </row>
    <row r="194" spans="1:6">
      <c r="A194" s="7" t="s">
        <v>445</v>
      </c>
      <c r="B194" s="9" t="s">
        <v>939</v>
      </c>
      <c r="C194" s="13" t="s">
        <v>8</v>
      </c>
      <c r="D194" s="13">
        <v>4</v>
      </c>
      <c r="F194" s="68" t="str">
        <f t="shared" si="0"/>
        <v/>
      </c>
    </row>
    <row r="195" spans="1:6">
      <c r="A195" s="7" t="s">
        <v>446</v>
      </c>
      <c r="B195" s="9" t="s">
        <v>940</v>
      </c>
      <c r="C195" s="13" t="s">
        <v>8</v>
      </c>
      <c r="D195" s="13">
        <v>4</v>
      </c>
      <c r="F195" s="68" t="str">
        <f t="shared" si="0"/>
        <v/>
      </c>
    </row>
    <row r="196" spans="1:6">
      <c r="A196" s="7" t="s">
        <v>447</v>
      </c>
      <c r="B196" s="9" t="s">
        <v>941</v>
      </c>
      <c r="C196" s="13" t="s">
        <v>8</v>
      </c>
      <c r="D196" s="13">
        <v>4</v>
      </c>
      <c r="F196" s="68" t="str">
        <f t="shared" si="0"/>
        <v/>
      </c>
    </row>
    <row r="197" spans="1:6">
      <c r="A197" s="7" t="s">
        <v>448</v>
      </c>
      <c r="B197" s="9" t="s">
        <v>942</v>
      </c>
      <c r="C197" s="13" t="s">
        <v>8</v>
      </c>
      <c r="D197" s="13">
        <v>48</v>
      </c>
      <c r="F197" s="68" t="str">
        <f t="shared" si="0"/>
        <v/>
      </c>
    </row>
    <row r="198" spans="1:6">
      <c r="A198" s="7" t="s">
        <v>449</v>
      </c>
      <c r="B198" s="9" t="s">
        <v>940</v>
      </c>
      <c r="C198" s="13" t="s">
        <v>8</v>
      </c>
      <c r="D198" s="13">
        <v>4</v>
      </c>
      <c r="F198" s="68" t="str">
        <f t="shared" si="0"/>
        <v/>
      </c>
    </row>
    <row r="199" spans="1:6">
      <c r="A199" s="7" t="s">
        <v>450</v>
      </c>
      <c r="B199" s="9" t="s">
        <v>943</v>
      </c>
      <c r="C199" s="13" t="s">
        <v>8</v>
      </c>
      <c r="D199" s="13">
        <v>4</v>
      </c>
      <c r="F199" s="68" t="str">
        <f t="shared" si="0"/>
        <v/>
      </c>
    </row>
    <row r="200" spans="1:6">
      <c r="A200" s="7" t="s">
        <v>456</v>
      </c>
      <c r="B200" s="9" t="s">
        <v>944</v>
      </c>
      <c r="C200" s="13" t="s">
        <v>8</v>
      </c>
      <c r="D200" s="13">
        <v>20</v>
      </c>
      <c r="F200" s="68" t="str">
        <f t="shared" si="0"/>
        <v/>
      </c>
    </row>
    <row r="201" spans="1:6">
      <c r="A201" s="7" t="s">
        <v>451</v>
      </c>
      <c r="B201" s="9" t="s">
        <v>945</v>
      </c>
      <c r="C201" s="13" t="s">
        <v>8</v>
      </c>
      <c r="D201" s="13">
        <v>4</v>
      </c>
      <c r="F201" s="68" t="str">
        <f t="shared" si="0"/>
        <v/>
      </c>
    </row>
    <row r="202" spans="1:6" s="56" customFormat="1" ht="24.75" customHeight="1">
      <c r="A202" s="63" t="s">
        <v>457</v>
      </c>
      <c r="B202" s="2" t="s">
        <v>1130</v>
      </c>
      <c r="C202" s="91" t="s">
        <v>9</v>
      </c>
      <c r="D202" s="88">
        <v>40</v>
      </c>
      <c r="E202" s="74"/>
      <c r="F202" s="68" t="str">
        <f t="shared" si="0"/>
        <v/>
      </c>
    </row>
    <row r="203" spans="1:6">
      <c r="B203" s="9"/>
      <c r="C203" s="13"/>
      <c r="D203" s="22"/>
    </row>
    <row r="204" spans="1:6">
      <c r="A204" s="7" t="s">
        <v>27</v>
      </c>
      <c r="B204" s="9" t="s">
        <v>946</v>
      </c>
      <c r="C204" s="13"/>
      <c r="D204" s="22"/>
    </row>
    <row r="205" spans="1:6">
      <c r="B205" s="9" t="s">
        <v>947</v>
      </c>
      <c r="C205" s="13"/>
      <c r="D205" s="22"/>
    </row>
    <row r="206" spans="1:6" ht="57.75" customHeight="1">
      <c r="B206" s="42" t="s">
        <v>1200</v>
      </c>
      <c r="C206" s="13"/>
      <c r="D206" s="22"/>
    </row>
    <row r="207" spans="1:6">
      <c r="B207" s="9" t="s">
        <v>1201</v>
      </c>
      <c r="C207" s="13"/>
      <c r="D207" s="22"/>
    </row>
    <row r="208" spans="1:6">
      <c r="B208" s="9"/>
      <c r="C208" s="13"/>
      <c r="D208" s="22"/>
    </row>
    <row r="209" spans="1:6">
      <c r="A209" s="7" t="s">
        <v>444</v>
      </c>
      <c r="B209" s="9" t="s">
        <v>948</v>
      </c>
      <c r="C209" s="13" t="s">
        <v>8</v>
      </c>
      <c r="D209" s="13">
        <v>4</v>
      </c>
      <c r="F209" s="68" t="str">
        <f>IF(SUM(D209*E209)=0,"",SUM(D209*E209))</f>
        <v/>
      </c>
    </row>
    <row r="210" spans="1:6">
      <c r="A210" s="7" t="s">
        <v>445</v>
      </c>
      <c r="B210" s="9" t="s">
        <v>949</v>
      </c>
      <c r="C210" s="13" t="s">
        <v>8</v>
      </c>
      <c r="D210" s="13">
        <v>4</v>
      </c>
      <c r="F210" s="68" t="str">
        <f>IF(SUM(D210*E210)=0,"",SUM(D210*E210))</f>
        <v/>
      </c>
    </row>
    <row r="211" spans="1:6">
      <c r="A211" s="7" t="s">
        <v>446</v>
      </c>
      <c r="B211" s="9" t="s">
        <v>950</v>
      </c>
      <c r="C211" s="13" t="s">
        <v>8</v>
      </c>
      <c r="D211" s="13">
        <v>4</v>
      </c>
      <c r="F211" s="68" t="str">
        <f>IF(SUM(D211*E211)=0,"",SUM(D211*E211))</f>
        <v/>
      </c>
    </row>
    <row r="212" spans="1:6">
      <c r="A212" s="7" t="s">
        <v>447</v>
      </c>
      <c r="B212" s="9" t="s">
        <v>951</v>
      </c>
      <c r="C212" s="13" t="s">
        <v>8</v>
      </c>
      <c r="D212" s="13">
        <v>12</v>
      </c>
      <c r="F212" s="68" t="str">
        <f>IF(SUM(D212*E212)=0,"",SUM(D212*E212))</f>
        <v/>
      </c>
    </row>
    <row r="213" spans="1:6">
      <c r="A213" s="7" t="s">
        <v>448</v>
      </c>
      <c r="B213" s="9" t="s">
        <v>1108</v>
      </c>
      <c r="C213" s="13" t="s">
        <v>8</v>
      </c>
      <c r="D213" s="13">
        <v>4</v>
      </c>
      <c r="F213" s="68" t="str">
        <f>IF(SUM(D213*E213)=0,"",SUM(D213*E213))</f>
        <v/>
      </c>
    </row>
    <row r="214" spans="1:6">
      <c r="B214" s="9"/>
      <c r="C214" s="13"/>
      <c r="D214" s="22"/>
    </row>
    <row r="215" spans="1:6">
      <c r="A215" s="7" t="s">
        <v>28</v>
      </c>
      <c r="B215" s="9" t="s">
        <v>881</v>
      </c>
      <c r="C215" s="13" t="s">
        <v>8</v>
      </c>
      <c r="D215" s="16">
        <v>1</v>
      </c>
      <c r="F215" s="68" t="str">
        <f>IF(SUM(D215*E215)=0,"",SUM(D215*E215))</f>
        <v/>
      </c>
    </row>
    <row r="216" spans="1:6" ht="33.75">
      <c r="B216" s="42" t="s">
        <v>991</v>
      </c>
      <c r="C216" s="13"/>
      <c r="D216" s="22"/>
    </row>
    <row r="217" spans="1:6" ht="33.75">
      <c r="B217" s="42" t="s">
        <v>992</v>
      </c>
      <c r="C217" s="13"/>
      <c r="D217" s="22"/>
    </row>
    <row r="218" spans="1:6" ht="22.5">
      <c r="B218" s="42" t="s">
        <v>993</v>
      </c>
      <c r="C218" s="13"/>
      <c r="D218" s="22"/>
    </row>
    <row r="219" spans="1:6" ht="22.5">
      <c r="B219" s="42" t="s">
        <v>994</v>
      </c>
      <c r="C219" s="13"/>
      <c r="D219" s="22"/>
    </row>
    <row r="220" spans="1:6">
      <c r="B220" s="42"/>
      <c r="C220" s="13"/>
      <c r="D220" s="22"/>
    </row>
    <row r="221" spans="1:6">
      <c r="A221" s="7" t="s">
        <v>29</v>
      </c>
      <c r="B221" s="9" t="s">
        <v>888</v>
      </c>
      <c r="C221" s="13" t="s">
        <v>8</v>
      </c>
      <c r="D221" s="16">
        <v>1</v>
      </c>
      <c r="F221" s="68" t="str">
        <f>IF(SUM(D221*E221)=0,"",SUM(D221*E221))</f>
        <v/>
      </c>
    </row>
    <row r="222" spans="1:6" ht="114" customHeight="1">
      <c r="B222" s="42" t="s">
        <v>1026</v>
      </c>
      <c r="C222" s="13"/>
      <c r="D222" s="22"/>
    </row>
    <row r="223" spans="1:6" ht="24" customHeight="1">
      <c r="B223" s="42" t="s">
        <v>1027</v>
      </c>
      <c r="C223" s="13"/>
      <c r="D223" s="22"/>
    </row>
    <row r="224" spans="1:6" ht="22.5" customHeight="1">
      <c r="B224" s="42" t="s">
        <v>1028</v>
      </c>
      <c r="C224" s="13"/>
      <c r="D224" s="22"/>
    </row>
    <row r="225" spans="1:12" ht="23.25" customHeight="1">
      <c r="B225" s="42" t="s">
        <v>1029</v>
      </c>
      <c r="C225" s="13"/>
      <c r="D225" s="22"/>
    </row>
    <row r="226" spans="1:12" ht="36" customHeight="1">
      <c r="B226" s="42" t="s">
        <v>1030</v>
      </c>
      <c r="C226" s="13"/>
      <c r="D226" s="22"/>
    </row>
    <row r="227" spans="1:12" ht="22.5">
      <c r="B227" s="42" t="s">
        <v>1031</v>
      </c>
      <c r="C227" s="13"/>
      <c r="D227" s="22"/>
    </row>
    <row r="228" spans="1:12" ht="101.25">
      <c r="B228" s="42" t="s">
        <v>1032</v>
      </c>
      <c r="C228" s="13"/>
      <c r="D228" s="22"/>
    </row>
    <row r="229" spans="1:12" ht="45">
      <c r="B229" s="42" t="s">
        <v>1033</v>
      </c>
      <c r="C229" s="13"/>
      <c r="D229" s="22"/>
    </row>
    <row r="230" spans="1:12" ht="45">
      <c r="B230" s="42" t="s">
        <v>1034</v>
      </c>
      <c r="C230" s="13"/>
      <c r="D230" s="22"/>
    </row>
    <row r="231" spans="1:12">
      <c r="B231" s="9"/>
      <c r="C231" s="13"/>
      <c r="D231" s="22"/>
    </row>
    <row r="232" spans="1:12">
      <c r="A232" s="7" t="s">
        <v>30</v>
      </c>
      <c r="B232" s="9" t="s">
        <v>882</v>
      </c>
      <c r="C232" s="13" t="s">
        <v>8</v>
      </c>
      <c r="D232" s="16">
        <v>6</v>
      </c>
      <c r="F232" s="68" t="str">
        <f>IF(SUM(D232*E232)=0,"",SUM(D232*E232))</f>
        <v/>
      </c>
    </row>
    <row r="233" spans="1:12">
      <c r="B233" s="9" t="s">
        <v>1090</v>
      </c>
      <c r="C233" s="13"/>
      <c r="D233" s="22"/>
    </row>
    <row r="234" spans="1:12">
      <c r="B234" s="42" t="s">
        <v>1091</v>
      </c>
      <c r="C234" s="13"/>
      <c r="D234" s="22"/>
    </row>
    <row r="235" spans="1:12">
      <c r="B235" s="42"/>
      <c r="C235" s="13"/>
      <c r="D235" s="22"/>
    </row>
    <row r="236" spans="1:12" s="14" customFormat="1">
      <c r="A236" s="15"/>
      <c r="B236" s="18" t="s">
        <v>262</v>
      </c>
      <c r="C236" s="13"/>
      <c r="D236" s="16"/>
      <c r="E236" s="68"/>
      <c r="F236" s="68"/>
      <c r="G236" s="10"/>
      <c r="L236" s="9"/>
    </row>
    <row r="237" spans="1:12" s="14" customFormat="1" ht="45">
      <c r="A237" s="7" t="s">
        <v>15</v>
      </c>
      <c r="B237" s="2" t="s">
        <v>813</v>
      </c>
      <c r="C237" s="13" t="s">
        <v>8</v>
      </c>
      <c r="D237" s="88">
        <v>1</v>
      </c>
      <c r="E237" s="74"/>
      <c r="F237" s="68" t="str">
        <f>IF(SUM(D237*E237)=0,"",SUM(D237*E237))</f>
        <v/>
      </c>
      <c r="L237" s="9"/>
    </row>
    <row r="238" spans="1:12">
      <c r="B238" s="8"/>
      <c r="C238" s="13"/>
      <c r="D238" s="13"/>
      <c r="L238" s="9"/>
    </row>
    <row r="239" spans="1:12" ht="33.75">
      <c r="A239" s="7" t="s">
        <v>31</v>
      </c>
      <c r="B239" s="2" t="s">
        <v>1092</v>
      </c>
      <c r="C239" s="13" t="s">
        <v>8</v>
      </c>
      <c r="D239" s="88">
        <v>1</v>
      </c>
      <c r="E239" s="74"/>
      <c r="F239" s="68" t="str">
        <f>IF(SUM(D239*E239)=0,"",SUM(D239*E239))</f>
        <v/>
      </c>
      <c r="L239" s="9"/>
    </row>
    <row r="240" spans="1:12">
      <c r="B240" s="8"/>
      <c r="C240" s="13"/>
      <c r="D240" s="13"/>
      <c r="L240" s="9"/>
    </row>
    <row r="241" spans="1:12" s="14" customFormat="1">
      <c r="A241" s="15" t="s">
        <v>13</v>
      </c>
      <c r="B241" s="2" t="s">
        <v>783</v>
      </c>
      <c r="C241" s="13"/>
      <c r="D241" s="13"/>
      <c r="E241" s="87"/>
      <c r="F241" s="87"/>
      <c r="G241" s="10"/>
      <c r="H241" s="9"/>
      <c r="I241" s="9"/>
      <c r="L241" s="9"/>
    </row>
    <row r="242" spans="1:12" s="14" customFormat="1" ht="67.5">
      <c r="A242" s="15"/>
      <c r="B242" s="2" t="s">
        <v>784</v>
      </c>
      <c r="C242" s="13" t="s">
        <v>8</v>
      </c>
      <c r="D242" s="16">
        <v>4</v>
      </c>
      <c r="E242" s="68"/>
      <c r="F242" s="68" t="str">
        <f>IF(SUM(D242*E242)=0,"",SUM(D242*E242))</f>
        <v/>
      </c>
      <c r="G242" s="10"/>
      <c r="H242" s="9"/>
      <c r="I242" s="9"/>
      <c r="L242" s="9"/>
    </row>
    <row r="243" spans="1:12" s="14" customFormat="1">
      <c r="A243" s="15"/>
      <c r="B243" s="2"/>
      <c r="C243" s="13"/>
      <c r="D243" s="22"/>
      <c r="E243" s="68"/>
      <c r="F243" s="68"/>
      <c r="G243" s="17"/>
      <c r="L243" s="9"/>
    </row>
    <row r="244" spans="1:12">
      <c r="B244" s="45" t="s">
        <v>1007</v>
      </c>
      <c r="C244" s="13"/>
      <c r="D244" s="22"/>
    </row>
    <row r="245" spans="1:12">
      <c r="A245" s="7" t="s">
        <v>35</v>
      </c>
      <c r="B245" s="9" t="s">
        <v>884</v>
      </c>
      <c r="C245" s="13" t="s">
        <v>8</v>
      </c>
      <c r="D245" s="16">
        <v>1</v>
      </c>
      <c r="F245" s="68" t="str">
        <f>IF(SUM(D245*E245)=0,"",SUM(D245*E245))</f>
        <v/>
      </c>
    </row>
    <row r="246" spans="1:12" ht="33.75">
      <c r="B246" s="42" t="s">
        <v>1013</v>
      </c>
      <c r="C246" s="13"/>
      <c r="D246" s="22"/>
    </row>
    <row r="247" spans="1:12">
      <c r="B247" s="9"/>
      <c r="C247" s="13"/>
      <c r="D247" s="16"/>
    </row>
    <row r="248" spans="1:12" s="14" customFormat="1" ht="22.5">
      <c r="A248" s="7" t="s">
        <v>36</v>
      </c>
      <c r="B248" s="42" t="s">
        <v>276</v>
      </c>
      <c r="C248" s="13"/>
      <c r="D248" s="13"/>
      <c r="E248" s="87"/>
      <c r="F248" s="87"/>
      <c r="G248" s="9"/>
      <c r="H248" s="9"/>
      <c r="I248" s="9"/>
      <c r="L248" s="9"/>
    </row>
    <row r="249" spans="1:12" s="14" customFormat="1">
      <c r="A249" s="11"/>
      <c r="B249" s="12" t="s">
        <v>128</v>
      </c>
      <c r="C249" s="13"/>
      <c r="D249" s="22"/>
      <c r="E249" s="85"/>
      <c r="F249" s="68"/>
      <c r="G249" s="9"/>
      <c r="H249" s="9"/>
      <c r="I249" s="9"/>
      <c r="L249" s="9"/>
    </row>
    <row r="250" spans="1:12" s="14" customFormat="1">
      <c r="A250" s="7"/>
      <c r="B250" s="42" t="s">
        <v>469</v>
      </c>
      <c r="C250" s="13" t="s">
        <v>8</v>
      </c>
      <c r="D250" s="16">
        <v>4</v>
      </c>
      <c r="E250" s="68"/>
      <c r="F250" s="68" t="str">
        <f>IF(SUM(D250*E250)=0,"",SUM(D250*E250))</f>
        <v/>
      </c>
      <c r="G250" s="9"/>
      <c r="H250" s="9"/>
      <c r="I250" s="9"/>
      <c r="L250" s="9"/>
    </row>
    <row r="251" spans="1:12" s="14" customFormat="1">
      <c r="A251" s="7"/>
      <c r="B251" s="42"/>
      <c r="C251" s="13"/>
      <c r="D251" s="16"/>
      <c r="E251" s="68"/>
      <c r="F251" s="68"/>
      <c r="G251" s="9"/>
      <c r="H251" s="9"/>
      <c r="I251" s="9"/>
      <c r="L251" s="9"/>
    </row>
    <row r="252" spans="1:12" s="14" customFormat="1" ht="33.75">
      <c r="A252" s="15" t="s">
        <v>37</v>
      </c>
      <c r="B252" s="19" t="s">
        <v>1072</v>
      </c>
      <c r="C252" s="13" t="s">
        <v>8</v>
      </c>
      <c r="D252" s="16">
        <v>1</v>
      </c>
      <c r="E252" s="68"/>
      <c r="F252" s="68" t="str">
        <f>IF(SUM(D252*E252)=0,"",SUM(D252*E252))</f>
        <v/>
      </c>
      <c r="G252" s="10"/>
    </row>
    <row r="253" spans="1:12" s="14" customFormat="1">
      <c r="A253" s="11"/>
      <c r="B253" s="9" t="s">
        <v>471</v>
      </c>
      <c r="C253" s="83"/>
      <c r="D253" s="86"/>
      <c r="E253" s="85"/>
      <c r="F253" s="68"/>
      <c r="G253" s="9"/>
    </row>
    <row r="254" spans="1:12" s="14" customFormat="1">
      <c r="A254" s="11"/>
      <c r="B254" s="9" t="s">
        <v>474</v>
      </c>
      <c r="C254" s="83"/>
      <c r="D254" s="86"/>
      <c r="E254" s="85"/>
      <c r="F254" s="68"/>
      <c r="G254" s="9"/>
    </row>
    <row r="255" spans="1:12" s="14" customFormat="1">
      <c r="A255" s="11"/>
      <c r="B255" s="9" t="s">
        <v>472</v>
      </c>
      <c r="C255" s="13"/>
      <c r="D255" s="22"/>
      <c r="E255" s="85"/>
      <c r="F255" s="68"/>
      <c r="G255" s="9"/>
      <c r="H255" s="9"/>
      <c r="I255" s="9"/>
    </row>
    <row r="256" spans="1:12" s="14" customFormat="1">
      <c r="A256" s="7"/>
      <c r="B256" s="42" t="s">
        <v>475</v>
      </c>
      <c r="C256" s="13"/>
      <c r="D256" s="16"/>
      <c r="E256" s="68"/>
      <c r="F256" s="68"/>
      <c r="G256" s="9"/>
    </row>
    <row r="257" spans="1:12" s="14" customFormat="1">
      <c r="A257" s="11"/>
      <c r="B257" s="9" t="s">
        <v>473</v>
      </c>
      <c r="C257" s="13"/>
      <c r="D257" s="22"/>
      <c r="E257" s="85"/>
      <c r="F257" s="68"/>
      <c r="G257" s="9"/>
      <c r="H257" s="9"/>
      <c r="I257" s="9"/>
    </row>
    <row r="258" spans="1:12" s="14" customFormat="1">
      <c r="A258" s="7"/>
      <c r="B258" s="42" t="s">
        <v>1073</v>
      </c>
      <c r="C258" s="13"/>
      <c r="D258" s="16"/>
      <c r="E258" s="68"/>
      <c r="F258" s="68"/>
      <c r="G258" s="9"/>
    </row>
    <row r="259" spans="1:12" s="14" customFormat="1">
      <c r="A259" s="7"/>
      <c r="B259" s="42" t="s">
        <v>1074</v>
      </c>
      <c r="C259" s="13"/>
      <c r="D259" s="16"/>
      <c r="E259" s="68"/>
      <c r="F259" s="68"/>
      <c r="G259" s="9"/>
    </row>
    <row r="260" spans="1:12" s="14" customFormat="1">
      <c r="A260" s="7"/>
      <c r="B260" s="42" t="s">
        <v>1075</v>
      </c>
      <c r="C260" s="13"/>
      <c r="D260" s="16"/>
      <c r="E260" s="68"/>
      <c r="F260" s="68"/>
      <c r="G260" s="9"/>
    </row>
    <row r="261" spans="1:12" s="14" customFormat="1">
      <c r="A261" s="7"/>
      <c r="B261" s="42" t="s">
        <v>1076</v>
      </c>
      <c r="C261" s="13"/>
      <c r="D261" s="16"/>
      <c r="E261" s="68"/>
      <c r="F261" s="68"/>
      <c r="G261" s="9"/>
    </row>
    <row r="262" spans="1:12" s="14" customFormat="1">
      <c r="A262" s="7"/>
      <c r="B262" s="42" t="s">
        <v>1077</v>
      </c>
      <c r="C262" s="13"/>
      <c r="D262" s="16"/>
      <c r="E262" s="68"/>
      <c r="F262" s="68"/>
      <c r="G262" s="9"/>
    </row>
    <row r="263" spans="1:12" s="14" customFormat="1">
      <c r="A263" s="7"/>
      <c r="B263" s="42" t="s">
        <v>1078</v>
      </c>
      <c r="C263" s="13"/>
      <c r="D263" s="16"/>
      <c r="E263" s="68"/>
      <c r="F263" s="68"/>
      <c r="G263" s="9"/>
    </row>
    <row r="264" spans="1:12" s="14" customFormat="1">
      <c r="A264" s="15"/>
      <c r="B264" s="2"/>
      <c r="C264" s="13"/>
      <c r="D264" s="22"/>
      <c r="E264" s="68"/>
      <c r="F264" s="68"/>
      <c r="G264" s="17"/>
    </row>
    <row r="265" spans="1:12" s="21" customFormat="1">
      <c r="A265" s="11"/>
      <c r="B265" s="18" t="s">
        <v>93</v>
      </c>
      <c r="C265" s="89"/>
      <c r="D265" s="90"/>
      <c r="E265" s="85"/>
      <c r="F265" s="85"/>
      <c r="G265" s="53"/>
      <c r="H265" s="60"/>
      <c r="I265" s="60"/>
      <c r="L265" s="9"/>
    </row>
    <row r="266" spans="1:12" s="14" customFormat="1" ht="45">
      <c r="A266" s="15" t="s">
        <v>38</v>
      </c>
      <c r="B266" s="2" t="s">
        <v>277</v>
      </c>
      <c r="C266" s="13"/>
      <c r="D266" s="13"/>
      <c r="E266" s="87"/>
      <c r="F266" s="87"/>
      <c r="G266" s="10"/>
      <c r="H266" s="9"/>
      <c r="I266" s="9"/>
      <c r="L266" s="9"/>
    </row>
    <row r="267" spans="1:12" s="14" customFormat="1">
      <c r="A267" s="7"/>
      <c r="B267" s="19" t="s">
        <v>326</v>
      </c>
      <c r="C267" s="91"/>
      <c r="D267" s="88"/>
      <c r="E267" s="68"/>
      <c r="F267" s="68"/>
      <c r="G267" s="9"/>
      <c r="H267" s="9"/>
      <c r="I267" s="9"/>
      <c r="L267" s="9"/>
    </row>
    <row r="268" spans="1:12" s="14" customFormat="1">
      <c r="A268" s="7"/>
      <c r="B268" s="42" t="s">
        <v>105</v>
      </c>
      <c r="C268" s="13"/>
      <c r="D268" s="16"/>
      <c r="E268" s="68"/>
      <c r="F268" s="68"/>
      <c r="G268" s="9"/>
      <c r="H268" s="9"/>
      <c r="I268" s="9"/>
      <c r="L268" s="9"/>
    </row>
    <row r="269" spans="1:12" s="14" customFormat="1">
      <c r="A269" s="7"/>
      <c r="B269" s="42" t="s">
        <v>139</v>
      </c>
      <c r="C269" s="13"/>
      <c r="D269" s="16"/>
      <c r="E269" s="68"/>
      <c r="F269" s="68"/>
      <c r="G269" s="9"/>
      <c r="H269" s="9"/>
      <c r="I269" s="9"/>
      <c r="L269" s="9"/>
    </row>
    <row r="270" spans="1:12" s="14" customFormat="1">
      <c r="A270" s="15"/>
      <c r="B270" s="12" t="s">
        <v>128</v>
      </c>
      <c r="C270" s="13"/>
      <c r="D270" s="16"/>
      <c r="E270" s="68"/>
      <c r="F270" s="68"/>
      <c r="G270" s="10"/>
      <c r="H270" s="9"/>
      <c r="I270" s="9"/>
      <c r="L270" s="9"/>
    </row>
    <row r="271" spans="1:12" s="14" customFormat="1">
      <c r="A271" s="15" t="s">
        <v>444</v>
      </c>
      <c r="B271" s="2" t="s">
        <v>470</v>
      </c>
      <c r="C271" s="13" t="s">
        <v>8</v>
      </c>
      <c r="D271" s="16">
        <v>1</v>
      </c>
      <c r="E271" s="68"/>
      <c r="F271" s="68" t="str">
        <f>IF(SUM(D271*E271)=0,"",SUM(D271*E271))</f>
        <v/>
      </c>
      <c r="G271" s="10"/>
      <c r="H271" s="9"/>
      <c r="I271" s="9"/>
      <c r="L271" s="9"/>
    </row>
    <row r="272" spans="1:12" s="14" customFormat="1" ht="22.5">
      <c r="A272" s="15" t="s">
        <v>445</v>
      </c>
      <c r="B272" s="2" t="s">
        <v>185</v>
      </c>
      <c r="C272" s="13" t="s">
        <v>8</v>
      </c>
      <c r="D272" s="16">
        <v>1</v>
      </c>
      <c r="E272" s="68"/>
      <c r="F272" s="68" t="str">
        <f>IF(SUM(D272*E272)=0,"",SUM(D272*E272))</f>
        <v/>
      </c>
      <c r="G272" s="10"/>
      <c r="H272" s="9"/>
      <c r="I272" s="9"/>
      <c r="L272" s="9"/>
    </row>
    <row r="273" spans="1:12" s="14" customFormat="1" ht="45">
      <c r="A273" s="15" t="s">
        <v>446</v>
      </c>
      <c r="B273" s="2" t="s">
        <v>325</v>
      </c>
      <c r="C273" s="13" t="s">
        <v>8</v>
      </c>
      <c r="D273" s="16">
        <v>1</v>
      </c>
      <c r="E273" s="68"/>
      <c r="F273" s="68" t="str">
        <f>IF(SUM(D273*E273)=0,"",SUM(D273*E273))</f>
        <v/>
      </c>
      <c r="G273" s="10"/>
      <c r="H273" s="9"/>
      <c r="I273" s="9"/>
      <c r="L273" s="9"/>
    </row>
    <row r="274" spans="1:12" s="14" customFormat="1">
      <c r="A274" s="7"/>
      <c r="B274" s="42"/>
      <c r="C274" s="13"/>
      <c r="D274" s="16"/>
      <c r="E274" s="68"/>
      <c r="F274" s="68"/>
      <c r="G274" s="9"/>
      <c r="H274" s="9"/>
      <c r="I274" s="9"/>
      <c r="L274" s="9"/>
    </row>
    <row r="275" spans="1:12" s="14" customFormat="1" ht="33.75">
      <c r="A275" s="15" t="s">
        <v>39</v>
      </c>
      <c r="B275" s="2" t="s">
        <v>278</v>
      </c>
      <c r="C275" s="13"/>
      <c r="D275" s="13"/>
      <c r="E275" s="87"/>
      <c r="F275" s="87"/>
      <c r="G275" s="10"/>
      <c r="H275" s="9"/>
      <c r="I275" s="9"/>
      <c r="L275" s="9"/>
    </row>
    <row r="276" spans="1:12" s="14" customFormat="1">
      <c r="A276" s="7"/>
      <c r="B276" s="19" t="s">
        <v>326</v>
      </c>
      <c r="C276" s="91"/>
      <c r="D276" s="88"/>
      <c r="E276" s="68"/>
      <c r="F276" s="68"/>
      <c r="G276" s="9"/>
      <c r="H276" s="9"/>
      <c r="I276" s="9"/>
      <c r="L276" s="9"/>
    </row>
    <row r="277" spans="1:12" s="14" customFormat="1">
      <c r="A277" s="7"/>
      <c r="B277" s="42" t="s">
        <v>105</v>
      </c>
      <c r="C277" s="13"/>
      <c r="D277" s="16"/>
      <c r="E277" s="68"/>
      <c r="F277" s="68"/>
      <c r="G277" s="9"/>
      <c r="H277" s="9"/>
      <c r="I277" s="9"/>
      <c r="L277" s="9"/>
    </row>
    <row r="278" spans="1:12" s="14" customFormat="1">
      <c r="A278" s="15"/>
      <c r="B278" s="12" t="s">
        <v>128</v>
      </c>
      <c r="C278" s="13"/>
      <c r="D278" s="16"/>
      <c r="E278" s="68"/>
      <c r="F278" s="68"/>
      <c r="G278" s="10"/>
      <c r="H278" s="9"/>
      <c r="I278" s="9"/>
      <c r="L278" s="9"/>
    </row>
    <row r="279" spans="1:12" s="14" customFormat="1">
      <c r="A279" s="15"/>
      <c r="B279" s="2" t="s">
        <v>470</v>
      </c>
      <c r="C279" s="13" t="s">
        <v>8</v>
      </c>
      <c r="D279" s="16">
        <v>1</v>
      </c>
      <c r="E279" s="68"/>
      <c r="F279" s="68" t="str">
        <f>IF(SUM(D279*E279)=0,"",SUM(D279*E279))</f>
        <v/>
      </c>
      <c r="G279" s="10"/>
      <c r="H279" s="9"/>
      <c r="I279" s="9"/>
      <c r="L279" s="9"/>
    </row>
    <row r="280" spans="1:12" s="14" customFormat="1">
      <c r="A280" s="7"/>
      <c r="B280" s="42"/>
      <c r="C280" s="13"/>
      <c r="D280" s="22"/>
      <c r="E280" s="68"/>
      <c r="F280" s="68"/>
      <c r="L280" s="9"/>
    </row>
    <row r="281" spans="1:12">
      <c r="B281" s="8" t="s">
        <v>386</v>
      </c>
      <c r="C281" s="13"/>
      <c r="D281" s="13"/>
      <c r="G281" s="58"/>
      <c r="H281" s="58"/>
      <c r="I281" s="58"/>
      <c r="J281" s="14"/>
      <c r="L281" s="9"/>
    </row>
    <row r="282" spans="1:12">
      <c r="A282" s="7" t="s">
        <v>40</v>
      </c>
      <c r="B282" s="9" t="s">
        <v>883</v>
      </c>
      <c r="C282" s="58"/>
      <c r="D282" s="58"/>
      <c r="E282" s="58"/>
      <c r="F282" s="58"/>
    </row>
    <row r="283" spans="1:12" ht="70.5" customHeight="1">
      <c r="B283" s="42" t="s">
        <v>1008</v>
      </c>
      <c r="C283" s="13"/>
      <c r="D283" s="22"/>
    </row>
    <row r="284" spans="1:12" ht="70.5" customHeight="1">
      <c r="B284" s="42" t="s">
        <v>1010</v>
      </c>
      <c r="C284" s="13"/>
      <c r="D284" s="22"/>
    </row>
    <row r="285" spans="1:12" ht="45" customHeight="1">
      <c r="B285" s="42" t="s">
        <v>1011</v>
      </c>
      <c r="C285" s="13"/>
      <c r="D285" s="22"/>
    </row>
    <row r="286" spans="1:12" ht="36" customHeight="1">
      <c r="B286" s="42" t="s">
        <v>1012</v>
      </c>
      <c r="C286" s="13"/>
      <c r="D286" s="22"/>
    </row>
    <row r="287" spans="1:12">
      <c r="B287" s="9" t="s">
        <v>1009</v>
      </c>
      <c r="C287" s="13" t="s">
        <v>8</v>
      </c>
      <c r="D287" s="16">
        <v>4</v>
      </c>
      <c r="F287" s="68" t="str">
        <f>IF(SUM(D287*E287)=0,"",SUM(D287*E287))</f>
        <v/>
      </c>
    </row>
    <row r="288" spans="1:12">
      <c r="B288" s="9" t="s">
        <v>1080</v>
      </c>
      <c r="C288" s="13" t="s">
        <v>8</v>
      </c>
      <c r="D288" s="16">
        <v>1</v>
      </c>
      <c r="F288" s="68" t="str">
        <f>IF(SUM(D288*E288)=0,"",SUM(D288*E288))</f>
        <v/>
      </c>
    </row>
    <row r="289" spans="1:12">
      <c r="B289" s="42"/>
      <c r="C289" s="13"/>
      <c r="D289" s="22"/>
    </row>
    <row r="290" spans="1:12" s="14" customFormat="1" ht="22.5">
      <c r="A290" s="7" t="s">
        <v>41</v>
      </c>
      <c r="B290" s="42" t="s">
        <v>279</v>
      </c>
      <c r="C290" s="13"/>
      <c r="D290" s="13"/>
      <c r="E290" s="87"/>
      <c r="F290" s="87"/>
      <c r="G290" s="9"/>
      <c r="H290" s="9"/>
      <c r="I290" s="9"/>
      <c r="L290" s="9"/>
    </row>
    <row r="291" spans="1:12" s="14" customFormat="1">
      <c r="A291" s="7"/>
      <c r="B291" s="12" t="s">
        <v>128</v>
      </c>
      <c r="C291" s="13"/>
      <c r="D291" s="22"/>
      <c r="E291" s="68"/>
      <c r="F291" s="68"/>
      <c r="G291" s="9"/>
      <c r="H291" s="9"/>
      <c r="I291" s="9"/>
      <c r="L291" s="9"/>
    </row>
    <row r="292" spans="1:12" s="14" customFormat="1" ht="13.5" customHeight="1">
      <c r="A292" s="7"/>
      <c r="B292" s="42" t="s">
        <v>1081</v>
      </c>
      <c r="C292" s="13" t="s">
        <v>8</v>
      </c>
      <c r="D292" s="16">
        <v>1</v>
      </c>
      <c r="E292" s="68"/>
      <c r="F292" s="68" t="str">
        <f>IF(SUM(D292*E292)=0,"",SUM(D292*E292))</f>
        <v/>
      </c>
      <c r="G292" s="9"/>
      <c r="H292" s="9"/>
      <c r="I292" s="9"/>
      <c r="L292" s="9"/>
    </row>
    <row r="293" spans="1:12">
      <c r="B293" s="8"/>
      <c r="C293" s="13"/>
      <c r="D293" s="13"/>
      <c r="G293" s="58"/>
      <c r="H293" s="58"/>
      <c r="I293" s="58"/>
      <c r="J293" s="14"/>
      <c r="L293" s="9"/>
    </row>
    <row r="294" spans="1:12" s="14" customFormat="1">
      <c r="A294" s="15"/>
      <c r="B294" s="18" t="s">
        <v>94</v>
      </c>
      <c r="C294" s="13"/>
      <c r="D294" s="16"/>
      <c r="E294" s="68"/>
      <c r="F294" s="68"/>
      <c r="G294" s="10"/>
      <c r="H294" s="9"/>
      <c r="I294" s="9"/>
      <c r="L294" s="9"/>
    </row>
    <row r="295" spans="1:12" s="14" customFormat="1" ht="27.75" customHeight="1">
      <c r="A295" s="15" t="s">
        <v>2</v>
      </c>
      <c r="B295" s="2" t="s">
        <v>280</v>
      </c>
      <c r="C295" s="13"/>
      <c r="D295" s="16"/>
      <c r="E295" s="68"/>
      <c r="F295" s="68"/>
      <c r="G295" s="10"/>
      <c r="H295" s="9"/>
      <c r="I295" s="9"/>
      <c r="L295" s="9"/>
    </row>
    <row r="296" spans="1:12" s="14" customFormat="1" ht="22.5">
      <c r="A296" s="15"/>
      <c r="B296" s="2" t="s">
        <v>191</v>
      </c>
      <c r="C296" s="13"/>
      <c r="D296" s="16"/>
      <c r="E296" s="68"/>
      <c r="F296" s="68"/>
      <c r="G296" s="17"/>
      <c r="L296" s="9"/>
    </row>
    <row r="297" spans="1:12" s="14" customFormat="1" ht="45">
      <c r="A297" s="15"/>
      <c r="B297" s="42" t="s">
        <v>422</v>
      </c>
      <c r="C297" s="13"/>
      <c r="D297" s="16"/>
      <c r="E297" s="68"/>
      <c r="F297" s="68"/>
      <c r="L297" s="9"/>
    </row>
    <row r="298" spans="1:12" s="14" customFormat="1">
      <c r="A298" s="7"/>
      <c r="B298" s="19" t="s">
        <v>186</v>
      </c>
      <c r="C298" s="91"/>
      <c r="D298" s="88"/>
      <c r="E298" s="68"/>
      <c r="F298" s="68"/>
      <c r="G298" s="9"/>
      <c r="H298" s="9"/>
      <c r="I298" s="9"/>
      <c r="L298" s="9"/>
    </row>
    <row r="299" spans="1:12" s="14" customFormat="1">
      <c r="A299" s="7"/>
      <c r="B299" s="42" t="s">
        <v>187</v>
      </c>
      <c r="C299" s="13"/>
      <c r="D299" s="16"/>
      <c r="E299" s="68"/>
      <c r="F299" s="68"/>
      <c r="G299" s="9"/>
      <c r="H299" s="9"/>
      <c r="I299" s="9"/>
      <c r="L299" s="9"/>
    </row>
    <row r="300" spans="1:12" s="14" customFormat="1">
      <c r="A300" s="7"/>
      <c r="B300" s="42" t="s">
        <v>188</v>
      </c>
      <c r="C300" s="13"/>
      <c r="D300" s="16"/>
      <c r="E300" s="68"/>
      <c r="F300" s="68"/>
      <c r="G300" s="9"/>
      <c r="H300" s="9"/>
      <c r="I300" s="9"/>
      <c r="L300" s="9"/>
    </row>
    <row r="301" spans="1:12" s="14" customFormat="1">
      <c r="A301" s="7"/>
      <c r="B301" s="42" t="s">
        <v>189</v>
      </c>
      <c r="C301" s="13"/>
      <c r="D301" s="16"/>
      <c r="E301" s="68"/>
      <c r="F301" s="68"/>
      <c r="G301" s="9"/>
      <c r="H301" s="9"/>
      <c r="I301" s="9"/>
      <c r="L301" s="9"/>
    </row>
    <row r="302" spans="1:12" s="14" customFormat="1">
      <c r="A302" s="7"/>
      <c r="B302" s="42" t="s">
        <v>190</v>
      </c>
      <c r="C302" s="13"/>
      <c r="D302" s="22"/>
      <c r="E302" s="68"/>
      <c r="F302" s="68"/>
      <c r="G302" s="9"/>
      <c r="H302" s="9"/>
      <c r="I302" s="9"/>
      <c r="L302" s="9"/>
    </row>
    <row r="303" spans="1:12">
      <c r="A303" s="7" t="s">
        <v>444</v>
      </c>
      <c r="B303" s="9" t="s">
        <v>1082</v>
      </c>
      <c r="C303" s="13" t="s">
        <v>8</v>
      </c>
      <c r="D303" s="16">
        <v>4</v>
      </c>
      <c r="F303" s="68" t="str">
        <f>IF(SUM(D303*E303)=0,"",SUM(D303*E303))</f>
        <v/>
      </c>
    </row>
    <row r="304" spans="1:12" ht="33.75">
      <c r="B304" s="42" t="s">
        <v>1001</v>
      </c>
      <c r="C304" s="13"/>
      <c r="D304" s="22"/>
    </row>
    <row r="305" spans="1:12" ht="22.5">
      <c r="B305" s="42" t="s">
        <v>1002</v>
      </c>
      <c r="C305" s="13"/>
      <c r="D305" s="22"/>
    </row>
    <row r="306" spans="1:12">
      <c r="B306" s="42" t="s">
        <v>1003</v>
      </c>
      <c r="C306" s="13"/>
      <c r="D306" s="22"/>
    </row>
    <row r="307" spans="1:12" ht="22.5">
      <c r="B307" s="42" t="s">
        <v>1004</v>
      </c>
      <c r="C307" s="13"/>
      <c r="D307" s="22"/>
    </row>
    <row r="308" spans="1:12" ht="22.5">
      <c r="B308" s="42" t="s">
        <v>1005</v>
      </c>
      <c r="C308" s="13"/>
      <c r="D308" s="22"/>
    </row>
    <row r="309" spans="1:12" ht="45">
      <c r="B309" s="42" t="s">
        <v>1006</v>
      </c>
      <c r="C309" s="13"/>
      <c r="D309" s="22"/>
    </row>
    <row r="310" spans="1:12" s="41" customFormat="1" ht="33.75">
      <c r="A310" s="7" t="s">
        <v>445</v>
      </c>
      <c r="B310" s="12" t="s">
        <v>1083</v>
      </c>
      <c r="C310" s="91" t="s">
        <v>8</v>
      </c>
      <c r="D310" s="88">
        <v>1</v>
      </c>
      <c r="E310" s="68"/>
      <c r="F310" s="68" t="str">
        <f>IF(SUM(D310*E310)=0,"",SUM(D310*E310))</f>
        <v/>
      </c>
      <c r="L310" s="9"/>
    </row>
    <row r="311" spans="1:12" s="14" customFormat="1">
      <c r="A311" s="15"/>
      <c r="B311" s="42"/>
      <c r="C311" s="13"/>
      <c r="D311" s="16"/>
      <c r="E311" s="68"/>
      <c r="F311" s="68"/>
      <c r="L311" s="9"/>
    </row>
    <row r="312" spans="1:12" s="14" customFormat="1">
      <c r="A312" s="7"/>
      <c r="B312" s="18" t="s">
        <v>66</v>
      </c>
      <c r="C312" s="91"/>
      <c r="D312" s="73"/>
      <c r="E312" s="68"/>
      <c r="F312" s="68"/>
      <c r="G312" s="10"/>
      <c r="L312" s="9"/>
    </row>
    <row r="313" spans="1:12" s="14" customFormat="1" ht="12.75" customHeight="1">
      <c r="A313" s="15" t="s">
        <v>3</v>
      </c>
      <c r="B313" s="2" t="s">
        <v>371</v>
      </c>
      <c r="C313" s="13"/>
      <c r="D313" s="22"/>
      <c r="E313" s="68"/>
      <c r="F313" s="68"/>
      <c r="G313" s="16"/>
      <c r="L313" s="9"/>
    </row>
    <row r="314" spans="1:12" s="21" customFormat="1">
      <c r="A314" s="11"/>
      <c r="B314" s="12" t="s">
        <v>128</v>
      </c>
      <c r="C314" s="89"/>
      <c r="D314" s="59"/>
      <c r="E314" s="68"/>
      <c r="F314" s="68"/>
      <c r="G314" s="53"/>
      <c r="H314" s="60"/>
      <c r="I314" s="60"/>
      <c r="L314" s="9"/>
    </row>
    <row r="315" spans="1:12" s="14" customFormat="1">
      <c r="A315" s="15" t="s">
        <v>444</v>
      </c>
      <c r="B315" s="2" t="s">
        <v>44</v>
      </c>
      <c r="C315" s="13" t="s">
        <v>8</v>
      </c>
      <c r="D315" s="59">
        <v>10</v>
      </c>
      <c r="E315" s="68"/>
      <c r="F315" s="68" t="str">
        <f t="shared" ref="F315:F327" si="1">IF(SUM(D315*E315)=0,"",SUM(D315*E315))</f>
        <v/>
      </c>
      <c r="G315" s="10"/>
      <c r="L315" s="9"/>
    </row>
    <row r="316" spans="1:12" s="14" customFormat="1">
      <c r="A316" s="15" t="s">
        <v>445</v>
      </c>
      <c r="B316" s="2" t="s">
        <v>43</v>
      </c>
      <c r="C316" s="13" t="s">
        <v>8</v>
      </c>
      <c r="D316" s="59">
        <v>10</v>
      </c>
      <c r="E316" s="68"/>
      <c r="F316" s="68" t="str">
        <f t="shared" si="1"/>
        <v/>
      </c>
      <c r="G316" s="10"/>
      <c r="L316" s="9"/>
    </row>
    <row r="317" spans="1:12" s="14" customFormat="1">
      <c r="A317" s="15" t="s">
        <v>446</v>
      </c>
      <c r="B317" s="2" t="s">
        <v>42</v>
      </c>
      <c r="C317" s="13" t="s">
        <v>8</v>
      </c>
      <c r="D317" s="59">
        <v>10</v>
      </c>
      <c r="E317" s="68"/>
      <c r="F317" s="68" t="str">
        <f t="shared" si="1"/>
        <v/>
      </c>
      <c r="G317" s="10"/>
      <c r="L317" s="9"/>
    </row>
    <row r="318" spans="1:12" s="14" customFormat="1">
      <c r="A318" s="15" t="s">
        <v>447</v>
      </c>
      <c r="B318" s="2" t="s">
        <v>1</v>
      </c>
      <c r="C318" s="13" t="s">
        <v>8</v>
      </c>
      <c r="D318" s="59">
        <v>10</v>
      </c>
      <c r="E318" s="68"/>
      <c r="F318" s="68" t="str">
        <f t="shared" si="1"/>
        <v/>
      </c>
      <c r="G318" s="10"/>
      <c r="L318" s="9"/>
    </row>
    <row r="319" spans="1:12" s="14" customFormat="1">
      <c r="A319" s="15" t="s">
        <v>448</v>
      </c>
      <c r="B319" s="2" t="s">
        <v>0</v>
      </c>
      <c r="C319" s="13" t="s">
        <v>8</v>
      </c>
      <c r="D319" s="59">
        <v>10</v>
      </c>
      <c r="E319" s="68"/>
      <c r="F319" s="68" t="str">
        <f t="shared" si="1"/>
        <v/>
      </c>
      <c r="G319" s="10"/>
      <c r="L319" s="9"/>
    </row>
    <row r="320" spans="1:12" s="14" customFormat="1">
      <c r="A320" s="15" t="s">
        <v>449</v>
      </c>
      <c r="B320" s="2" t="s">
        <v>97</v>
      </c>
      <c r="C320" s="13" t="s">
        <v>8</v>
      </c>
      <c r="D320" s="22">
        <v>10</v>
      </c>
      <c r="E320" s="68"/>
      <c r="F320" s="68" t="str">
        <f t="shared" si="1"/>
        <v/>
      </c>
      <c r="G320" s="10"/>
      <c r="L320" s="9"/>
    </row>
    <row r="321" spans="1:12" s="14" customFormat="1">
      <c r="A321" s="15" t="s">
        <v>450</v>
      </c>
      <c r="B321" s="2" t="s">
        <v>224</v>
      </c>
      <c r="C321" s="13" t="s">
        <v>8</v>
      </c>
      <c r="D321" s="22">
        <v>10</v>
      </c>
      <c r="E321" s="68"/>
      <c r="F321" s="68" t="str">
        <f t="shared" si="1"/>
        <v/>
      </c>
      <c r="G321" s="10"/>
      <c r="L321" s="9"/>
    </row>
    <row r="322" spans="1:12" s="14" customFormat="1">
      <c r="A322" s="15" t="s">
        <v>456</v>
      </c>
      <c r="B322" s="2" t="s">
        <v>222</v>
      </c>
      <c r="C322" s="13" t="s">
        <v>8</v>
      </c>
      <c r="D322" s="22">
        <v>10</v>
      </c>
      <c r="E322" s="68"/>
      <c r="F322" s="68" t="str">
        <f t="shared" si="1"/>
        <v/>
      </c>
      <c r="G322" s="10"/>
      <c r="L322" s="9"/>
    </row>
    <row r="323" spans="1:12" s="14" customFormat="1">
      <c r="A323" s="15" t="s">
        <v>451</v>
      </c>
      <c r="B323" s="2" t="s">
        <v>223</v>
      </c>
      <c r="C323" s="13" t="s">
        <v>8</v>
      </c>
      <c r="D323" s="22">
        <v>10</v>
      </c>
      <c r="E323" s="68"/>
      <c r="F323" s="68" t="str">
        <f t="shared" si="1"/>
        <v/>
      </c>
      <c r="G323" s="10"/>
      <c r="L323" s="9"/>
    </row>
    <row r="324" spans="1:12" s="14" customFormat="1">
      <c r="A324" s="15" t="s">
        <v>457</v>
      </c>
      <c r="B324" s="2" t="s">
        <v>365</v>
      </c>
      <c r="C324" s="13" t="s">
        <v>8</v>
      </c>
      <c r="D324" s="22">
        <v>10</v>
      </c>
      <c r="E324" s="68"/>
      <c r="F324" s="68" t="str">
        <f t="shared" si="1"/>
        <v/>
      </c>
      <c r="G324" s="10"/>
      <c r="L324" s="9"/>
    </row>
    <row r="325" spans="1:12" s="14" customFormat="1">
      <c r="A325" s="15" t="s">
        <v>458</v>
      </c>
      <c r="B325" s="2" t="s">
        <v>785</v>
      </c>
      <c r="C325" s="13" t="s">
        <v>8</v>
      </c>
      <c r="D325" s="22">
        <v>40</v>
      </c>
      <c r="E325" s="68"/>
      <c r="F325" s="68" t="str">
        <f t="shared" si="1"/>
        <v/>
      </c>
      <c r="G325" s="10"/>
      <c r="L325" s="9"/>
    </row>
    <row r="326" spans="1:12" s="14" customFormat="1">
      <c r="A326" s="15" t="s">
        <v>459</v>
      </c>
      <c r="B326" s="2" t="s">
        <v>786</v>
      </c>
      <c r="C326" s="13" t="s">
        <v>8</v>
      </c>
      <c r="D326" s="22">
        <v>20</v>
      </c>
      <c r="E326" s="68"/>
      <c r="F326" s="68" t="str">
        <f t="shared" si="1"/>
        <v/>
      </c>
      <c r="G326" s="10"/>
      <c r="L326" s="9"/>
    </row>
    <row r="327" spans="1:12" s="14" customFormat="1">
      <c r="A327" s="15" t="s">
        <v>9</v>
      </c>
      <c r="B327" s="2" t="s">
        <v>470</v>
      </c>
      <c r="C327" s="13" t="s">
        <v>8</v>
      </c>
      <c r="D327" s="22">
        <v>20</v>
      </c>
      <c r="E327" s="68"/>
      <c r="F327" s="68" t="str">
        <f t="shared" si="1"/>
        <v/>
      </c>
      <c r="G327" s="10"/>
      <c r="L327" s="9"/>
    </row>
    <row r="328" spans="1:12" s="14" customFormat="1">
      <c r="A328" s="15"/>
      <c r="B328" s="2"/>
      <c r="C328" s="13"/>
      <c r="D328" s="22"/>
      <c r="E328" s="68"/>
      <c r="F328" s="68"/>
      <c r="G328" s="16"/>
      <c r="L328" s="9"/>
    </row>
    <row r="329" spans="1:12" s="14" customFormat="1" ht="22.5">
      <c r="A329" s="15" t="s">
        <v>4</v>
      </c>
      <c r="B329" s="2" t="s">
        <v>370</v>
      </c>
      <c r="C329" s="13"/>
      <c r="D329" s="22"/>
      <c r="E329" s="68"/>
      <c r="F329" s="68"/>
      <c r="G329" s="16"/>
      <c r="L329" s="9"/>
    </row>
    <row r="330" spans="1:12" s="21" customFormat="1">
      <c r="A330" s="11"/>
      <c r="B330" s="12" t="s">
        <v>128</v>
      </c>
      <c r="C330" s="89"/>
      <c r="D330" s="59"/>
      <c r="E330" s="68"/>
      <c r="F330" s="68"/>
      <c r="G330" s="53"/>
      <c r="H330" s="60"/>
      <c r="I330" s="60"/>
      <c r="L330" s="9"/>
    </row>
    <row r="331" spans="1:12" s="14" customFormat="1">
      <c r="A331" s="15" t="s">
        <v>444</v>
      </c>
      <c r="B331" s="2" t="s">
        <v>44</v>
      </c>
      <c r="C331" s="13" t="s">
        <v>8</v>
      </c>
      <c r="D331" s="59">
        <v>20</v>
      </c>
      <c r="E331" s="68"/>
      <c r="F331" s="68" t="str">
        <f t="shared" ref="F331:F343" si="2">IF(SUM(D331*E331)=0,"",SUM(D331*E331))</f>
        <v/>
      </c>
      <c r="L331" s="9"/>
    </row>
    <row r="332" spans="1:12" s="14" customFormat="1">
      <c r="A332" s="15" t="s">
        <v>445</v>
      </c>
      <c r="B332" s="2" t="s">
        <v>43</v>
      </c>
      <c r="C332" s="13" t="s">
        <v>8</v>
      </c>
      <c r="D332" s="59">
        <v>20</v>
      </c>
      <c r="E332" s="68"/>
      <c r="F332" s="68" t="str">
        <f t="shared" si="2"/>
        <v/>
      </c>
      <c r="L332" s="9"/>
    </row>
    <row r="333" spans="1:12" s="14" customFormat="1">
      <c r="A333" s="15" t="s">
        <v>446</v>
      </c>
      <c r="B333" s="2" t="s">
        <v>42</v>
      </c>
      <c r="C333" s="13" t="s">
        <v>8</v>
      </c>
      <c r="D333" s="59">
        <v>20</v>
      </c>
      <c r="E333" s="68"/>
      <c r="F333" s="68" t="str">
        <f t="shared" si="2"/>
        <v/>
      </c>
      <c r="L333" s="9"/>
    </row>
    <row r="334" spans="1:12" s="14" customFormat="1">
      <c r="A334" s="15" t="s">
        <v>447</v>
      </c>
      <c r="B334" s="2" t="s">
        <v>1</v>
      </c>
      <c r="C334" s="13" t="s">
        <v>8</v>
      </c>
      <c r="D334" s="59">
        <v>20</v>
      </c>
      <c r="E334" s="68"/>
      <c r="F334" s="68" t="str">
        <f t="shared" si="2"/>
        <v/>
      </c>
      <c r="L334" s="9"/>
    </row>
    <row r="335" spans="1:12" s="14" customFormat="1">
      <c r="A335" s="15" t="s">
        <v>448</v>
      </c>
      <c r="B335" s="2" t="s">
        <v>0</v>
      </c>
      <c r="C335" s="13" t="s">
        <v>8</v>
      </c>
      <c r="D335" s="59">
        <v>20</v>
      </c>
      <c r="E335" s="68"/>
      <c r="F335" s="68" t="str">
        <f t="shared" si="2"/>
        <v/>
      </c>
      <c r="L335" s="9"/>
    </row>
    <row r="336" spans="1:12" s="14" customFormat="1">
      <c r="A336" s="15" t="s">
        <v>449</v>
      </c>
      <c r="B336" s="2" t="s">
        <v>97</v>
      </c>
      <c r="C336" s="13" t="s">
        <v>8</v>
      </c>
      <c r="D336" s="22">
        <v>20</v>
      </c>
      <c r="E336" s="68"/>
      <c r="F336" s="68" t="str">
        <f t="shared" si="2"/>
        <v/>
      </c>
      <c r="L336" s="9"/>
    </row>
    <row r="337" spans="1:12" s="14" customFormat="1">
      <c r="A337" s="15" t="s">
        <v>450</v>
      </c>
      <c r="B337" s="2" t="s">
        <v>224</v>
      </c>
      <c r="C337" s="13" t="s">
        <v>8</v>
      </c>
      <c r="D337" s="22">
        <v>20</v>
      </c>
      <c r="E337" s="68"/>
      <c r="F337" s="68" t="str">
        <f t="shared" si="2"/>
        <v/>
      </c>
      <c r="L337" s="9"/>
    </row>
    <row r="338" spans="1:12" s="14" customFormat="1">
      <c r="A338" s="15" t="s">
        <v>456</v>
      </c>
      <c r="B338" s="2" t="s">
        <v>222</v>
      </c>
      <c r="C338" s="13" t="s">
        <v>8</v>
      </c>
      <c r="D338" s="22">
        <v>20</v>
      </c>
      <c r="E338" s="68"/>
      <c r="F338" s="68" t="str">
        <f t="shared" si="2"/>
        <v/>
      </c>
      <c r="G338" s="59"/>
      <c r="L338" s="9"/>
    </row>
    <row r="339" spans="1:12" s="14" customFormat="1">
      <c r="A339" s="15" t="s">
        <v>451</v>
      </c>
      <c r="B339" s="2" t="s">
        <v>223</v>
      </c>
      <c r="C339" s="13" t="s">
        <v>8</v>
      </c>
      <c r="D339" s="22">
        <v>20</v>
      </c>
      <c r="E339" s="68"/>
      <c r="F339" s="68" t="str">
        <f t="shared" si="2"/>
        <v/>
      </c>
      <c r="G339" s="59"/>
      <c r="L339" s="9"/>
    </row>
    <row r="340" spans="1:12" s="14" customFormat="1">
      <c r="A340" s="15" t="s">
        <v>457</v>
      </c>
      <c r="B340" s="2" t="s">
        <v>365</v>
      </c>
      <c r="C340" s="13" t="s">
        <v>8</v>
      </c>
      <c r="D340" s="22">
        <v>20</v>
      </c>
      <c r="E340" s="68"/>
      <c r="F340" s="68" t="str">
        <f t="shared" si="2"/>
        <v/>
      </c>
      <c r="G340" s="10"/>
      <c r="L340" s="9"/>
    </row>
    <row r="341" spans="1:12" s="14" customFormat="1">
      <c r="A341" s="15" t="s">
        <v>458</v>
      </c>
      <c r="B341" s="2" t="s">
        <v>785</v>
      </c>
      <c r="C341" s="13" t="s">
        <v>8</v>
      </c>
      <c r="D341" s="22">
        <v>80</v>
      </c>
      <c r="E341" s="68"/>
      <c r="F341" s="68" t="str">
        <f t="shared" si="2"/>
        <v/>
      </c>
      <c r="G341" s="10"/>
      <c r="L341" s="9"/>
    </row>
    <row r="342" spans="1:12" s="14" customFormat="1">
      <c r="A342" s="15" t="s">
        <v>459</v>
      </c>
      <c r="B342" s="2" t="s">
        <v>786</v>
      </c>
      <c r="C342" s="13" t="s">
        <v>8</v>
      </c>
      <c r="D342" s="22">
        <v>40</v>
      </c>
      <c r="E342" s="68"/>
      <c r="F342" s="68" t="str">
        <f t="shared" si="2"/>
        <v/>
      </c>
      <c r="G342" s="10"/>
      <c r="L342" s="9"/>
    </row>
    <row r="343" spans="1:12" s="14" customFormat="1">
      <c r="A343" s="15" t="s">
        <v>9</v>
      </c>
      <c r="B343" s="2" t="s">
        <v>470</v>
      </c>
      <c r="C343" s="13" t="s">
        <v>8</v>
      </c>
      <c r="D343" s="22">
        <v>40</v>
      </c>
      <c r="E343" s="68"/>
      <c r="F343" s="68" t="str">
        <f t="shared" si="2"/>
        <v/>
      </c>
      <c r="G343" s="10"/>
      <c r="L343" s="9"/>
    </row>
    <row r="344" spans="1:12" s="14" customFormat="1">
      <c r="A344" s="7"/>
      <c r="B344" s="18"/>
      <c r="C344" s="91"/>
      <c r="D344" s="73"/>
      <c r="E344" s="68"/>
      <c r="F344" s="68"/>
      <c r="G344" s="22"/>
      <c r="L344" s="9"/>
    </row>
    <row r="345" spans="1:12" s="14" customFormat="1" ht="33.75">
      <c r="A345" s="15" t="s">
        <v>5</v>
      </c>
      <c r="B345" s="2" t="s">
        <v>369</v>
      </c>
      <c r="C345" s="13"/>
      <c r="D345" s="22"/>
      <c r="E345" s="68"/>
      <c r="F345" s="68"/>
      <c r="G345" s="22"/>
      <c r="L345" s="9"/>
    </row>
    <row r="346" spans="1:12" s="21" customFormat="1">
      <c r="A346" s="11"/>
      <c r="B346" s="12" t="s">
        <v>128</v>
      </c>
      <c r="C346" s="89"/>
      <c r="D346" s="59"/>
      <c r="E346" s="68"/>
      <c r="F346" s="68"/>
      <c r="G346" s="53"/>
      <c r="H346" s="60"/>
      <c r="I346" s="60"/>
      <c r="L346" s="9"/>
    </row>
    <row r="347" spans="1:12" s="14" customFormat="1">
      <c r="A347" s="15" t="s">
        <v>444</v>
      </c>
      <c r="B347" s="2" t="s">
        <v>122</v>
      </c>
      <c r="C347" s="13" t="s">
        <v>8</v>
      </c>
      <c r="D347" s="22">
        <v>10</v>
      </c>
      <c r="E347" s="68"/>
      <c r="F347" s="68" t="str">
        <f t="shared" ref="F347:F357" si="3">IF(SUM(D347*E347)=0,"",SUM(D347*E347))</f>
        <v/>
      </c>
      <c r="G347" s="22"/>
      <c r="L347" s="9"/>
    </row>
    <row r="348" spans="1:12" s="14" customFormat="1">
      <c r="A348" s="15" t="s">
        <v>445</v>
      </c>
      <c r="B348" s="2" t="s">
        <v>127</v>
      </c>
      <c r="C348" s="13" t="s">
        <v>8</v>
      </c>
      <c r="D348" s="22">
        <v>10</v>
      </c>
      <c r="E348" s="68"/>
      <c r="F348" s="68" t="str">
        <f t="shared" si="3"/>
        <v/>
      </c>
      <c r="G348" s="22"/>
      <c r="L348" s="9"/>
    </row>
    <row r="349" spans="1:12" s="14" customFormat="1">
      <c r="A349" s="15" t="s">
        <v>446</v>
      </c>
      <c r="B349" s="2" t="s">
        <v>126</v>
      </c>
      <c r="C349" s="13" t="s">
        <v>8</v>
      </c>
      <c r="D349" s="22">
        <v>10</v>
      </c>
      <c r="E349" s="68"/>
      <c r="F349" s="68" t="str">
        <f t="shared" si="3"/>
        <v/>
      </c>
      <c r="G349" s="22"/>
      <c r="L349" s="9"/>
    </row>
    <row r="350" spans="1:12" s="14" customFormat="1">
      <c r="A350" s="15" t="s">
        <v>447</v>
      </c>
      <c r="B350" s="2" t="s">
        <v>125</v>
      </c>
      <c r="C350" s="13" t="s">
        <v>8</v>
      </c>
      <c r="D350" s="22">
        <v>10</v>
      </c>
      <c r="E350" s="68"/>
      <c r="F350" s="68" t="str">
        <f t="shared" si="3"/>
        <v/>
      </c>
      <c r="G350" s="22"/>
      <c r="L350" s="9"/>
    </row>
    <row r="351" spans="1:12" s="14" customFormat="1">
      <c r="A351" s="15" t="s">
        <v>448</v>
      </c>
      <c r="B351" s="2" t="s">
        <v>366</v>
      </c>
      <c r="C351" s="13" t="s">
        <v>8</v>
      </c>
      <c r="D351" s="22">
        <v>10</v>
      </c>
      <c r="E351" s="68"/>
      <c r="F351" s="68" t="str">
        <f t="shared" si="3"/>
        <v/>
      </c>
      <c r="G351" s="22"/>
      <c r="L351" s="9"/>
    </row>
    <row r="352" spans="1:12" s="14" customFormat="1">
      <c r="A352" s="15" t="s">
        <v>449</v>
      </c>
      <c r="B352" s="2" t="s">
        <v>225</v>
      </c>
      <c r="C352" s="13" t="s">
        <v>8</v>
      </c>
      <c r="D352" s="22">
        <v>10</v>
      </c>
      <c r="E352" s="68"/>
      <c r="F352" s="68" t="str">
        <f t="shared" si="3"/>
        <v/>
      </c>
      <c r="G352" s="10"/>
      <c r="L352" s="9"/>
    </row>
    <row r="353" spans="1:12" s="14" customFormat="1">
      <c r="A353" s="15" t="s">
        <v>450</v>
      </c>
      <c r="B353" s="2" t="s">
        <v>226</v>
      </c>
      <c r="C353" s="13" t="s">
        <v>8</v>
      </c>
      <c r="D353" s="22">
        <v>10</v>
      </c>
      <c r="E353" s="68"/>
      <c r="F353" s="68" t="str">
        <f t="shared" si="3"/>
        <v/>
      </c>
      <c r="G353" s="10"/>
      <c r="L353" s="9"/>
    </row>
    <row r="354" spans="1:12" s="14" customFormat="1">
      <c r="A354" s="15" t="s">
        <v>456</v>
      </c>
      <c r="B354" s="2" t="s">
        <v>367</v>
      </c>
      <c r="C354" s="13" t="s">
        <v>8</v>
      </c>
      <c r="D354" s="22">
        <v>20</v>
      </c>
      <c r="E354" s="68"/>
      <c r="F354" s="68" t="str">
        <f t="shared" si="3"/>
        <v/>
      </c>
      <c r="G354" s="10"/>
      <c r="L354" s="9"/>
    </row>
    <row r="355" spans="1:12" s="14" customFormat="1">
      <c r="A355" s="15" t="s">
        <v>451</v>
      </c>
      <c r="B355" s="2" t="s">
        <v>787</v>
      </c>
      <c r="C355" s="13" t="s">
        <v>8</v>
      </c>
      <c r="D355" s="22">
        <v>30</v>
      </c>
      <c r="E355" s="68"/>
      <c r="F355" s="68" t="str">
        <f t="shared" si="3"/>
        <v/>
      </c>
      <c r="G355" s="10"/>
      <c r="L355" s="9"/>
    </row>
    <row r="356" spans="1:12" s="14" customFormat="1">
      <c r="A356" s="15" t="s">
        <v>457</v>
      </c>
      <c r="B356" s="2" t="s">
        <v>788</v>
      </c>
      <c r="C356" s="13" t="s">
        <v>8</v>
      </c>
      <c r="D356" s="22">
        <v>30</v>
      </c>
      <c r="E356" s="68"/>
      <c r="F356" s="68" t="str">
        <f t="shared" si="3"/>
        <v/>
      </c>
      <c r="G356" s="10"/>
      <c r="L356" s="9"/>
    </row>
    <row r="357" spans="1:12" s="14" customFormat="1">
      <c r="A357" s="15" t="s">
        <v>458</v>
      </c>
      <c r="B357" s="2" t="s">
        <v>789</v>
      </c>
      <c r="C357" s="13" t="s">
        <v>8</v>
      </c>
      <c r="D357" s="22">
        <v>30</v>
      </c>
      <c r="E357" s="68"/>
      <c r="F357" s="68" t="str">
        <f t="shared" si="3"/>
        <v/>
      </c>
      <c r="G357" s="10"/>
      <c r="L357" s="9"/>
    </row>
    <row r="358" spans="1:12" s="14" customFormat="1">
      <c r="A358" s="15"/>
      <c r="B358" s="2"/>
      <c r="C358" s="13"/>
      <c r="D358" s="22"/>
      <c r="E358" s="68"/>
      <c r="F358" s="68"/>
      <c r="G358" s="10"/>
      <c r="L358" s="9"/>
    </row>
    <row r="359" spans="1:12" s="21" customFormat="1" ht="33.75">
      <c r="A359" s="11" t="s">
        <v>48</v>
      </c>
      <c r="B359" s="2" t="s">
        <v>385</v>
      </c>
      <c r="C359" s="89"/>
      <c r="D359" s="59"/>
      <c r="E359" s="68"/>
      <c r="F359" s="68"/>
      <c r="G359" s="53"/>
      <c r="L359" s="9"/>
    </row>
    <row r="360" spans="1:12" s="21" customFormat="1">
      <c r="A360" s="11"/>
      <c r="B360" s="2" t="s">
        <v>793</v>
      </c>
      <c r="C360" s="89"/>
      <c r="D360" s="59"/>
      <c r="E360" s="68"/>
      <c r="F360" s="68"/>
      <c r="G360" s="53"/>
      <c r="L360" s="9"/>
    </row>
    <row r="361" spans="1:12" s="21" customFormat="1">
      <c r="A361" s="11"/>
      <c r="B361" s="12" t="s">
        <v>128</v>
      </c>
      <c r="C361" s="89"/>
      <c r="D361" s="59"/>
      <c r="E361" s="68"/>
      <c r="F361" s="68"/>
      <c r="G361" s="53"/>
      <c r="H361" s="60"/>
      <c r="I361" s="60"/>
      <c r="L361" s="9"/>
    </row>
    <row r="362" spans="1:12" s="21" customFormat="1">
      <c r="A362" s="15" t="s">
        <v>444</v>
      </c>
      <c r="B362" s="12" t="s">
        <v>44</v>
      </c>
      <c r="C362" s="89" t="s">
        <v>8</v>
      </c>
      <c r="D362" s="59">
        <v>10</v>
      </c>
      <c r="E362" s="68"/>
      <c r="F362" s="68" t="str">
        <f t="shared" ref="F362:F374" si="4">IF(SUM(D362*E362)=0,"",SUM(D362*E362))</f>
        <v/>
      </c>
      <c r="G362" s="53"/>
      <c r="L362" s="9"/>
    </row>
    <row r="363" spans="1:12" s="21" customFormat="1">
      <c r="A363" s="15" t="s">
        <v>445</v>
      </c>
      <c r="B363" s="12" t="s">
        <v>43</v>
      </c>
      <c r="C363" s="89" t="s">
        <v>8</v>
      </c>
      <c r="D363" s="59">
        <v>10</v>
      </c>
      <c r="E363" s="68"/>
      <c r="F363" s="68" t="str">
        <f t="shared" si="4"/>
        <v/>
      </c>
      <c r="G363" s="53"/>
      <c r="L363" s="9"/>
    </row>
    <row r="364" spans="1:12" s="21" customFormat="1">
      <c r="A364" s="15" t="s">
        <v>446</v>
      </c>
      <c r="B364" s="12" t="s">
        <v>42</v>
      </c>
      <c r="C364" s="89" t="s">
        <v>8</v>
      </c>
      <c r="D364" s="59">
        <v>10</v>
      </c>
      <c r="E364" s="68"/>
      <c r="F364" s="68" t="str">
        <f t="shared" si="4"/>
        <v/>
      </c>
      <c r="G364" s="53"/>
      <c r="L364" s="9"/>
    </row>
    <row r="365" spans="1:12" s="21" customFormat="1">
      <c r="A365" s="15" t="s">
        <v>447</v>
      </c>
      <c r="B365" s="12" t="s">
        <v>1</v>
      </c>
      <c r="C365" s="89" t="s">
        <v>8</v>
      </c>
      <c r="D365" s="59">
        <v>10</v>
      </c>
      <c r="E365" s="68"/>
      <c r="F365" s="68" t="str">
        <f t="shared" si="4"/>
        <v/>
      </c>
      <c r="G365" s="53"/>
      <c r="L365" s="9"/>
    </row>
    <row r="366" spans="1:12" s="21" customFormat="1">
      <c r="A366" s="15" t="s">
        <v>448</v>
      </c>
      <c r="B366" s="12" t="s">
        <v>0</v>
      </c>
      <c r="C366" s="89" t="s">
        <v>8</v>
      </c>
      <c r="D366" s="59">
        <v>10</v>
      </c>
      <c r="E366" s="68"/>
      <c r="F366" s="68" t="str">
        <f t="shared" si="4"/>
        <v/>
      </c>
      <c r="G366" s="53"/>
      <c r="L366" s="9"/>
    </row>
    <row r="367" spans="1:12" s="14" customFormat="1">
      <c r="A367" s="15" t="s">
        <v>449</v>
      </c>
      <c r="B367" s="2" t="s">
        <v>97</v>
      </c>
      <c r="C367" s="13" t="s">
        <v>8</v>
      </c>
      <c r="D367" s="22">
        <v>10</v>
      </c>
      <c r="E367" s="68"/>
      <c r="F367" s="68" t="str">
        <f t="shared" si="4"/>
        <v/>
      </c>
      <c r="G367" s="10"/>
      <c r="L367" s="9"/>
    </row>
    <row r="368" spans="1:12" s="14" customFormat="1">
      <c r="A368" s="15" t="s">
        <v>450</v>
      </c>
      <c r="B368" s="2" t="s">
        <v>224</v>
      </c>
      <c r="C368" s="13" t="s">
        <v>8</v>
      </c>
      <c r="D368" s="22">
        <v>10</v>
      </c>
      <c r="E368" s="68"/>
      <c r="F368" s="68" t="str">
        <f t="shared" si="4"/>
        <v/>
      </c>
      <c r="G368" s="10"/>
      <c r="L368" s="9"/>
    </row>
    <row r="369" spans="1:12" s="14" customFormat="1">
      <c r="A369" s="15" t="s">
        <v>456</v>
      </c>
      <c r="B369" s="2" t="s">
        <v>222</v>
      </c>
      <c r="C369" s="13" t="s">
        <v>8</v>
      </c>
      <c r="D369" s="22">
        <v>10</v>
      </c>
      <c r="E369" s="68"/>
      <c r="F369" s="68" t="str">
        <f t="shared" si="4"/>
        <v/>
      </c>
      <c r="G369" s="10"/>
      <c r="L369" s="9"/>
    </row>
    <row r="370" spans="1:12" s="14" customFormat="1">
      <c r="A370" s="15" t="s">
        <v>451</v>
      </c>
      <c r="B370" s="2" t="s">
        <v>223</v>
      </c>
      <c r="C370" s="13" t="s">
        <v>8</v>
      </c>
      <c r="D370" s="22">
        <v>10</v>
      </c>
      <c r="E370" s="68"/>
      <c r="F370" s="68" t="str">
        <f t="shared" si="4"/>
        <v/>
      </c>
      <c r="G370" s="10"/>
      <c r="L370" s="9"/>
    </row>
    <row r="371" spans="1:12" s="14" customFormat="1">
      <c r="A371" s="15" t="s">
        <v>457</v>
      </c>
      <c r="B371" s="2" t="s">
        <v>365</v>
      </c>
      <c r="C371" s="13" t="s">
        <v>8</v>
      </c>
      <c r="D371" s="22">
        <v>10</v>
      </c>
      <c r="E371" s="68"/>
      <c r="F371" s="68" t="str">
        <f t="shared" si="4"/>
        <v/>
      </c>
      <c r="G371" s="10"/>
      <c r="L371" s="9"/>
    </row>
    <row r="372" spans="1:12" s="14" customFormat="1">
      <c r="A372" s="15" t="s">
        <v>458</v>
      </c>
      <c r="B372" s="2" t="s">
        <v>785</v>
      </c>
      <c r="C372" s="13" t="s">
        <v>8</v>
      </c>
      <c r="D372" s="22">
        <v>40</v>
      </c>
      <c r="E372" s="68"/>
      <c r="F372" s="68" t="str">
        <f t="shared" si="4"/>
        <v/>
      </c>
      <c r="G372" s="10"/>
      <c r="L372" s="9"/>
    </row>
    <row r="373" spans="1:12" s="14" customFormat="1">
      <c r="A373" s="15" t="s">
        <v>459</v>
      </c>
      <c r="B373" s="2" t="s">
        <v>786</v>
      </c>
      <c r="C373" s="13" t="s">
        <v>8</v>
      </c>
      <c r="D373" s="22">
        <v>20</v>
      </c>
      <c r="E373" s="68"/>
      <c r="F373" s="68" t="str">
        <f t="shared" si="4"/>
        <v/>
      </c>
      <c r="G373" s="10"/>
      <c r="L373" s="9"/>
    </row>
    <row r="374" spans="1:12" s="14" customFormat="1">
      <c r="A374" s="15" t="s">
        <v>9</v>
      </c>
      <c r="B374" s="2" t="s">
        <v>470</v>
      </c>
      <c r="C374" s="13" t="s">
        <v>8</v>
      </c>
      <c r="D374" s="22">
        <v>20</v>
      </c>
      <c r="E374" s="68"/>
      <c r="F374" s="68" t="str">
        <f t="shared" si="4"/>
        <v/>
      </c>
      <c r="G374" s="10"/>
      <c r="L374" s="9"/>
    </row>
    <row r="375" spans="1:12" s="21" customFormat="1">
      <c r="A375" s="11"/>
      <c r="B375" s="12"/>
      <c r="C375" s="89"/>
      <c r="D375" s="59"/>
      <c r="E375" s="85"/>
      <c r="F375" s="85"/>
      <c r="G375" s="53"/>
      <c r="L375" s="9"/>
    </row>
    <row r="376" spans="1:12" s="21" customFormat="1" ht="33.75">
      <c r="A376" s="11" t="s">
        <v>49</v>
      </c>
      <c r="B376" s="2" t="s">
        <v>368</v>
      </c>
      <c r="C376" s="89"/>
      <c r="D376" s="59"/>
      <c r="E376" s="68"/>
      <c r="F376" s="68"/>
      <c r="G376" s="53"/>
      <c r="L376" s="9"/>
    </row>
    <row r="377" spans="1:12" s="21" customFormat="1">
      <c r="A377" s="11"/>
      <c r="B377" s="2" t="s">
        <v>793</v>
      </c>
      <c r="C377" s="89"/>
      <c r="D377" s="59"/>
      <c r="E377" s="68"/>
      <c r="F377" s="68"/>
      <c r="G377" s="53"/>
      <c r="L377" s="9"/>
    </row>
    <row r="378" spans="1:12" s="21" customFormat="1">
      <c r="A378" s="11"/>
      <c r="B378" s="12" t="s">
        <v>128</v>
      </c>
      <c r="C378" s="89"/>
      <c r="D378" s="59"/>
      <c r="E378" s="68"/>
      <c r="F378" s="68"/>
      <c r="G378" s="53"/>
      <c r="H378" s="60"/>
      <c r="I378" s="60"/>
      <c r="L378" s="9"/>
    </row>
    <row r="379" spans="1:12" s="21" customFormat="1">
      <c r="A379" s="11" t="s">
        <v>444</v>
      </c>
      <c r="B379" s="12" t="s">
        <v>0</v>
      </c>
      <c r="C379" s="89" t="s">
        <v>8</v>
      </c>
      <c r="D379" s="59">
        <v>2</v>
      </c>
      <c r="E379" s="68"/>
      <c r="F379" s="68" t="str">
        <f t="shared" ref="F379:F385" si="5">IF(SUM(D379*E379)=0,"",SUM(D379*E379))</f>
        <v/>
      </c>
      <c r="G379" s="53"/>
      <c r="L379" s="9"/>
    </row>
    <row r="380" spans="1:12" s="21" customFormat="1">
      <c r="A380" s="11" t="s">
        <v>445</v>
      </c>
      <c r="B380" s="12" t="s">
        <v>97</v>
      </c>
      <c r="C380" s="89" t="s">
        <v>8</v>
      </c>
      <c r="D380" s="59">
        <v>2</v>
      </c>
      <c r="E380" s="68"/>
      <c r="F380" s="68" t="str">
        <f t="shared" si="5"/>
        <v/>
      </c>
      <c r="G380" s="53"/>
      <c r="L380" s="9"/>
    </row>
    <row r="381" spans="1:12" s="21" customFormat="1">
      <c r="A381" s="11" t="s">
        <v>446</v>
      </c>
      <c r="B381" s="12" t="s">
        <v>224</v>
      </c>
      <c r="C381" s="89" t="s">
        <v>8</v>
      </c>
      <c r="D381" s="59">
        <v>2</v>
      </c>
      <c r="E381" s="68"/>
      <c r="F381" s="68" t="str">
        <f t="shared" si="5"/>
        <v/>
      </c>
      <c r="G381" s="53"/>
      <c r="L381" s="9"/>
    </row>
    <row r="382" spans="1:12" s="21" customFormat="1">
      <c r="A382" s="11" t="s">
        <v>447</v>
      </c>
      <c r="B382" s="12" t="s">
        <v>222</v>
      </c>
      <c r="C382" s="89" t="s">
        <v>8</v>
      </c>
      <c r="D382" s="59">
        <v>2</v>
      </c>
      <c r="E382" s="68"/>
      <c r="F382" s="68" t="str">
        <f t="shared" si="5"/>
        <v/>
      </c>
      <c r="G382" s="53"/>
      <c r="L382" s="9"/>
    </row>
    <row r="383" spans="1:12" s="21" customFormat="1">
      <c r="A383" s="11" t="s">
        <v>448</v>
      </c>
      <c r="B383" s="12" t="s">
        <v>223</v>
      </c>
      <c r="C383" s="89" t="s">
        <v>8</v>
      </c>
      <c r="D383" s="59">
        <v>2</v>
      </c>
      <c r="E383" s="68"/>
      <c r="F383" s="68" t="str">
        <f t="shared" si="5"/>
        <v/>
      </c>
      <c r="G383" s="53"/>
      <c r="L383" s="9"/>
    </row>
    <row r="384" spans="1:12" s="21" customFormat="1">
      <c r="A384" s="11" t="s">
        <v>449</v>
      </c>
      <c r="B384" s="12" t="s">
        <v>365</v>
      </c>
      <c r="C384" s="89" t="s">
        <v>8</v>
      </c>
      <c r="D384" s="59">
        <v>4</v>
      </c>
      <c r="E384" s="68"/>
      <c r="F384" s="68" t="str">
        <f t="shared" si="5"/>
        <v/>
      </c>
      <c r="G384" s="53"/>
      <c r="L384" s="9"/>
    </row>
    <row r="385" spans="1:12" s="14" customFormat="1">
      <c r="A385" s="15" t="s">
        <v>458</v>
      </c>
      <c r="B385" s="2" t="s">
        <v>785</v>
      </c>
      <c r="C385" s="13" t="s">
        <v>8</v>
      </c>
      <c r="D385" s="22">
        <v>8</v>
      </c>
      <c r="E385" s="68"/>
      <c r="F385" s="68" t="str">
        <f t="shared" si="5"/>
        <v/>
      </c>
      <c r="G385" s="10"/>
      <c r="L385" s="9"/>
    </row>
    <row r="386" spans="1:12" s="14" customFormat="1">
      <c r="A386" s="7"/>
      <c r="B386" s="2"/>
      <c r="C386" s="13"/>
      <c r="D386" s="73"/>
      <c r="E386" s="74"/>
      <c r="F386" s="68"/>
      <c r="G386" s="9"/>
      <c r="L386" s="9"/>
    </row>
    <row r="387" spans="1:12" s="9" customFormat="1">
      <c r="A387" s="15"/>
      <c r="B387" s="18" t="s">
        <v>231</v>
      </c>
      <c r="C387" s="13"/>
      <c r="D387" s="88"/>
      <c r="E387" s="74"/>
      <c r="F387" s="68"/>
    </row>
    <row r="388" spans="1:12" s="21" customFormat="1" ht="33.75">
      <c r="A388" s="11" t="s">
        <v>50</v>
      </c>
      <c r="B388" s="12" t="s">
        <v>281</v>
      </c>
      <c r="C388" s="89"/>
      <c r="D388" s="90"/>
      <c r="E388" s="68"/>
      <c r="F388" s="68"/>
      <c r="G388" s="53"/>
      <c r="H388" s="60"/>
      <c r="I388" s="60"/>
      <c r="L388" s="9"/>
    </row>
    <row r="389" spans="1:12" s="21" customFormat="1" ht="22.5">
      <c r="A389" s="11"/>
      <c r="B389" s="12" t="s">
        <v>227</v>
      </c>
      <c r="C389" s="89"/>
      <c r="D389" s="59"/>
      <c r="E389" s="68"/>
      <c r="F389" s="68"/>
      <c r="G389" s="53"/>
      <c r="H389" s="60"/>
      <c r="I389" s="60"/>
      <c r="L389" s="9"/>
    </row>
    <row r="390" spans="1:12" s="21" customFormat="1" ht="22.5">
      <c r="A390" s="11"/>
      <c r="B390" s="12" t="s">
        <v>228</v>
      </c>
      <c r="C390" s="89"/>
      <c r="D390" s="59"/>
      <c r="E390" s="68"/>
      <c r="F390" s="68"/>
      <c r="G390" s="53"/>
      <c r="H390" s="60"/>
      <c r="I390" s="60"/>
      <c r="L390" s="9"/>
    </row>
    <row r="391" spans="1:12" s="21" customFormat="1">
      <c r="A391" s="11"/>
      <c r="B391" s="12" t="s">
        <v>793</v>
      </c>
      <c r="C391" s="89"/>
      <c r="D391" s="90"/>
      <c r="E391" s="68"/>
      <c r="F391" s="68"/>
      <c r="G391" s="53"/>
      <c r="H391" s="60"/>
      <c r="I391" s="60"/>
      <c r="L391" s="9"/>
    </row>
    <row r="392" spans="1:12" s="21" customFormat="1">
      <c r="A392" s="11"/>
      <c r="B392" s="12" t="s">
        <v>128</v>
      </c>
      <c r="C392" s="89"/>
      <c r="D392" s="59"/>
      <c r="E392" s="68"/>
      <c r="F392" s="68"/>
      <c r="G392" s="53"/>
      <c r="H392" s="60"/>
      <c r="I392" s="60"/>
      <c r="L392" s="9"/>
    </row>
    <row r="393" spans="1:12" s="21" customFormat="1">
      <c r="A393" s="11"/>
      <c r="B393" s="12" t="s">
        <v>229</v>
      </c>
      <c r="C393" s="89"/>
      <c r="D393" s="59"/>
      <c r="E393" s="68"/>
      <c r="F393" s="68"/>
      <c r="G393" s="53"/>
      <c r="L393" s="9"/>
    </row>
    <row r="394" spans="1:12" s="21" customFormat="1" ht="22.5">
      <c r="A394" s="11" t="s">
        <v>444</v>
      </c>
      <c r="B394" s="2" t="s">
        <v>1093</v>
      </c>
      <c r="C394" s="89" t="s">
        <v>8</v>
      </c>
      <c r="D394" s="59">
        <v>4</v>
      </c>
      <c r="E394" s="68"/>
      <c r="F394" s="68" t="str">
        <f>IF(SUM(D394*E394)=0,"",SUM(D394*E394))</f>
        <v/>
      </c>
      <c r="G394" s="53"/>
      <c r="L394" s="9"/>
    </row>
    <row r="395" spans="1:12" s="21" customFormat="1">
      <c r="A395" s="11"/>
      <c r="B395" s="2" t="s">
        <v>230</v>
      </c>
      <c r="C395" s="89" t="s">
        <v>8</v>
      </c>
      <c r="D395" s="59">
        <v>4</v>
      </c>
      <c r="E395" s="68"/>
      <c r="F395" s="68" t="str">
        <f>IF(SUM(D395*E395)=0,"",SUM(D395*E395))</f>
        <v/>
      </c>
      <c r="G395" s="53"/>
      <c r="L395" s="9"/>
    </row>
    <row r="396" spans="1:12" s="14" customFormat="1">
      <c r="A396" s="7"/>
      <c r="B396" s="42"/>
      <c r="C396" s="13"/>
      <c r="D396" s="22"/>
      <c r="E396" s="68"/>
      <c r="F396" s="68"/>
      <c r="L396" s="9"/>
    </row>
    <row r="397" spans="1:12" s="9" customFormat="1">
      <c r="A397" s="15"/>
      <c r="B397" s="43" t="s">
        <v>176</v>
      </c>
      <c r="C397" s="13"/>
      <c r="D397" s="88"/>
      <c r="E397" s="74"/>
      <c r="F397" s="68"/>
    </row>
    <row r="398" spans="1:12" s="21" customFormat="1" ht="22.5" customHeight="1">
      <c r="A398" s="11" t="s">
        <v>51</v>
      </c>
      <c r="B398" s="12" t="s">
        <v>282</v>
      </c>
      <c r="C398" s="89"/>
      <c r="D398" s="90"/>
      <c r="E398" s="68"/>
      <c r="F398" s="68"/>
      <c r="G398" s="53"/>
      <c r="H398" s="60"/>
      <c r="I398" s="60"/>
      <c r="L398" s="9"/>
    </row>
    <row r="399" spans="1:12" s="21" customFormat="1" ht="33.75">
      <c r="A399" s="11"/>
      <c r="B399" s="12" t="s">
        <v>177</v>
      </c>
      <c r="C399" s="89"/>
      <c r="D399" s="90"/>
      <c r="E399" s="68"/>
      <c r="F399" s="68"/>
      <c r="G399" s="53"/>
      <c r="H399" s="60"/>
      <c r="I399" s="60"/>
      <c r="L399" s="9"/>
    </row>
    <row r="400" spans="1:12" s="21" customFormat="1">
      <c r="A400" s="11"/>
      <c r="B400" s="12" t="s">
        <v>321</v>
      </c>
      <c r="C400" s="89"/>
      <c r="D400" s="90"/>
      <c r="E400" s="68"/>
      <c r="F400" s="68"/>
      <c r="G400" s="53"/>
      <c r="H400" s="60"/>
      <c r="I400" s="60"/>
      <c r="L400" s="9"/>
    </row>
    <row r="401" spans="1:12" s="21" customFormat="1" ht="21.75" customHeight="1">
      <c r="A401" s="11"/>
      <c r="B401" s="12" t="s">
        <v>178</v>
      </c>
      <c r="C401" s="89"/>
      <c r="D401" s="90"/>
      <c r="E401" s="68"/>
      <c r="F401" s="68"/>
      <c r="G401" s="53"/>
      <c r="H401" s="60"/>
      <c r="I401" s="60"/>
      <c r="L401" s="9"/>
    </row>
    <row r="402" spans="1:12" s="21" customFormat="1">
      <c r="A402" s="11"/>
      <c r="B402" s="12" t="s">
        <v>793</v>
      </c>
      <c r="C402" s="89"/>
      <c r="D402" s="90"/>
      <c r="E402" s="68"/>
      <c r="F402" s="68"/>
      <c r="G402" s="53"/>
      <c r="H402" s="60"/>
      <c r="I402" s="60"/>
      <c r="L402" s="9"/>
    </row>
    <row r="403" spans="1:12" s="21" customFormat="1">
      <c r="A403" s="11"/>
      <c r="B403" s="12" t="s">
        <v>128</v>
      </c>
      <c r="C403" s="89"/>
      <c r="D403" s="59"/>
      <c r="E403" s="68"/>
      <c r="F403" s="68"/>
      <c r="G403" s="53"/>
      <c r="H403" s="60"/>
      <c r="I403" s="60"/>
      <c r="L403" s="9"/>
    </row>
    <row r="404" spans="1:12" s="21" customFormat="1">
      <c r="A404" s="11" t="s">
        <v>444</v>
      </c>
      <c r="B404" s="12" t="s">
        <v>322</v>
      </c>
      <c r="C404" s="89" t="s">
        <v>8</v>
      </c>
      <c r="D404" s="90">
        <v>6</v>
      </c>
      <c r="E404" s="68"/>
      <c r="F404" s="68" t="str">
        <f>IF(SUM(D404*E404)=0,"",SUM(D404*E404))</f>
        <v/>
      </c>
      <c r="G404" s="53"/>
      <c r="L404" s="9"/>
    </row>
    <row r="405" spans="1:12" s="21" customFormat="1">
      <c r="A405" s="11" t="s">
        <v>446</v>
      </c>
      <c r="B405" s="12" t="s">
        <v>790</v>
      </c>
      <c r="C405" s="89" t="s">
        <v>8</v>
      </c>
      <c r="D405" s="90">
        <v>4</v>
      </c>
      <c r="E405" s="68"/>
      <c r="F405" s="68" t="str">
        <f>IF(SUM(D405*E405)=0,"",SUM(D405*E405))</f>
        <v/>
      </c>
      <c r="G405" s="53"/>
      <c r="L405" s="9"/>
    </row>
    <row r="406" spans="1:12" s="21" customFormat="1">
      <c r="A406" s="11"/>
      <c r="B406" s="2"/>
      <c r="C406" s="89"/>
      <c r="D406" s="90"/>
      <c r="E406" s="68"/>
      <c r="F406" s="68"/>
      <c r="G406" s="53"/>
      <c r="L406" s="9"/>
    </row>
    <row r="407" spans="1:12" s="21" customFormat="1" ht="34.5" customHeight="1">
      <c r="A407" s="11" t="s">
        <v>52</v>
      </c>
      <c r="B407" s="12" t="s">
        <v>283</v>
      </c>
      <c r="C407" s="89"/>
      <c r="D407" s="90"/>
      <c r="E407" s="68"/>
      <c r="F407" s="68"/>
      <c r="G407" s="53"/>
      <c r="H407" s="60"/>
      <c r="I407" s="60"/>
      <c r="L407" s="9"/>
    </row>
    <row r="408" spans="1:12" s="21" customFormat="1" ht="45">
      <c r="A408" s="11"/>
      <c r="B408" s="12" t="s">
        <v>179</v>
      </c>
      <c r="C408" s="89"/>
      <c r="D408" s="90"/>
      <c r="E408" s="68"/>
      <c r="F408" s="68"/>
      <c r="G408" s="53"/>
      <c r="H408" s="60"/>
      <c r="I408" s="60"/>
      <c r="L408" s="9"/>
    </row>
    <row r="409" spans="1:12" s="21" customFormat="1">
      <c r="A409" s="11"/>
      <c r="B409" s="12" t="s">
        <v>180</v>
      </c>
      <c r="C409" s="89"/>
      <c r="D409" s="90"/>
      <c r="E409" s="68"/>
      <c r="F409" s="68"/>
      <c r="G409" s="53"/>
      <c r="H409" s="60"/>
      <c r="I409" s="60"/>
      <c r="L409" s="9"/>
    </row>
    <row r="410" spans="1:12" s="21" customFormat="1">
      <c r="A410" s="11"/>
      <c r="B410" s="12" t="s">
        <v>181</v>
      </c>
      <c r="C410" s="89"/>
      <c r="D410" s="90"/>
      <c r="E410" s="68"/>
      <c r="F410" s="68"/>
      <c r="G410" s="53"/>
      <c r="H410" s="60"/>
      <c r="I410" s="60"/>
      <c r="L410" s="9"/>
    </row>
    <row r="411" spans="1:12" s="21" customFormat="1">
      <c r="A411" s="11"/>
      <c r="B411" s="12" t="s">
        <v>182</v>
      </c>
      <c r="C411" s="89"/>
      <c r="D411" s="90"/>
      <c r="E411" s="68"/>
      <c r="F411" s="68"/>
      <c r="G411" s="53"/>
      <c r="H411" s="60"/>
      <c r="I411" s="60"/>
      <c r="L411" s="9"/>
    </row>
    <row r="412" spans="1:12" s="21" customFormat="1">
      <c r="A412" s="11"/>
      <c r="B412" s="12" t="s">
        <v>183</v>
      </c>
      <c r="C412" s="89"/>
      <c r="D412" s="90"/>
      <c r="E412" s="68"/>
      <c r="F412" s="68"/>
      <c r="G412" s="53"/>
      <c r="H412" s="60"/>
      <c r="I412" s="60"/>
      <c r="L412" s="9"/>
    </row>
    <row r="413" spans="1:12" s="21" customFormat="1">
      <c r="A413" s="11"/>
      <c r="B413" s="12" t="s">
        <v>793</v>
      </c>
      <c r="C413" s="89"/>
      <c r="D413" s="90"/>
      <c r="E413" s="68"/>
      <c r="F413" s="68"/>
      <c r="G413" s="53"/>
      <c r="H413" s="60"/>
      <c r="I413" s="60"/>
      <c r="L413" s="9"/>
    </row>
    <row r="414" spans="1:12" s="21" customFormat="1">
      <c r="A414" s="11"/>
      <c r="B414" s="12" t="s">
        <v>128</v>
      </c>
      <c r="C414" s="89"/>
      <c r="D414" s="59"/>
      <c r="E414" s="68"/>
      <c r="F414" s="68"/>
      <c r="G414" s="53"/>
      <c r="H414" s="60"/>
      <c r="I414" s="60"/>
      <c r="L414" s="9"/>
    </row>
    <row r="415" spans="1:12" s="21" customFormat="1">
      <c r="A415" s="11"/>
      <c r="B415" s="12" t="s">
        <v>184</v>
      </c>
      <c r="C415" s="89"/>
      <c r="D415" s="59"/>
      <c r="E415" s="68"/>
      <c r="F415" s="68"/>
      <c r="G415" s="53"/>
      <c r="L415" s="9"/>
    </row>
    <row r="416" spans="1:12" s="21" customFormat="1" ht="22.5">
      <c r="A416" s="11" t="s">
        <v>444</v>
      </c>
      <c r="B416" s="12" t="s">
        <v>1094</v>
      </c>
      <c r="C416" s="89" t="s">
        <v>8</v>
      </c>
      <c r="D416" s="59">
        <v>7</v>
      </c>
      <c r="E416" s="68"/>
      <c r="F416" s="68" t="str">
        <f>IF(SUM(D416*E416)=0,"",SUM(D416*E416))</f>
        <v/>
      </c>
      <c r="G416" s="53"/>
      <c r="L416" s="9"/>
    </row>
    <row r="417" spans="1:12" s="14" customFormat="1">
      <c r="A417" s="15"/>
      <c r="B417" s="45" t="s">
        <v>838</v>
      </c>
      <c r="C417" s="13"/>
      <c r="D417" s="16"/>
      <c r="E417" s="68"/>
      <c r="F417" s="68"/>
      <c r="L417" s="9"/>
    </row>
    <row r="418" spans="1:12" s="14" customFormat="1">
      <c r="A418" s="15" t="s">
        <v>445</v>
      </c>
      <c r="B418" s="42" t="s">
        <v>97</v>
      </c>
      <c r="C418" s="13" t="s">
        <v>8</v>
      </c>
      <c r="D418" s="16">
        <v>4</v>
      </c>
      <c r="E418" s="68"/>
      <c r="F418" s="68" t="str">
        <f>IF(SUM(D418*E418)=0,"",SUM(D418*E418))</f>
        <v/>
      </c>
      <c r="L418" s="9"/>
    </row>
    <row r="419" spans="1:12" s="14" customFormat="1">
      <c r="A419" s="15" t="s">
        <v>446</v>
      </c>
      <c r="B419" s="42" t="s">
        <v>224</v>
      </c>
      <c r="C419" s="13" t="s">
        <v>8</v>
      </c>
      <c r="D419" s="16">
        <v>4</v>
      </c>
      <c r="E419" s="68"/>
      <c r="F419" s="68" t="str">
        <f>IF(SUM(D419*E419)=0,"",SUM(D419*E419))</f>
        <v/>
      </c>
      <c r="L419" s="9"/>
    </row>
    <row r="420" spans="1:12" s="21" customFormat="1">
      <c r="A420" s="11"/>
      <c r="B420" s="12"/>
      <c r="C420" s="89"/>
      <c r="D420" s="90"/>
      <c r="E420" s="68"/>
      <c r="F420" s="68"/>
      <c r="G420" s="53"/>
      <c r="L420" s="9"/>
    </row>
    <row r="421" spans="1:12" s="9" customFormat="1">
      <c r="A421" s="15"/>
      <c r="B421" s="43" t="s">
        <v>140</v>
      </c>
      <c r="C421" s="13"/>
      <c r="D421" s="88"/>
      <c r="E421" s="74"/>
      <c r="F421" s="68"/>
    </row>
    <row r="422" spans="1:12" s="9" customFormat="1" ht="34.5" customHeight="1">
      <c r="A422" s="7" t="s">
        <v>205</v>
      </c>
      <c r="B422" s="19" t="s">
        <v>832</v>
      </c>
      <c r="C422" s="13" t="s">
        <v>8</v>
      </c>
      <c r="D422" s="88">
        <v>20</v>
      </c>
      <c r="E422" s="74"/>
      <c r="F422" s="68" t="str">
        <f>IF(SUM(D422*E422)=0,"",SUM(D422*E422))</f>
        <v/>
      </c>
    </row>
    <row r="423" spans="1:12" s="9" customFormat="1">
      <c r="A423" s="7"/>
      <c r="B423" s="19"/>
      <c r="C423" s="13"/>
      <c r="D423" s="88"/>
      <c r="E423" s="74"/>
      <c r="F423" s="68"/>
    </row>
    <row r="424" spans="1:12" s="9" customFormat="1" ht="33.75">
      <c r="A424" s="7" t="s">
        <v>206</v>
      </c>
      <c r="B424" s="19" t="s">
        <v>833</v>
      </c>
      <c r="C424" s="13" t="s">
        <v>8</v>
      </c>
      <c r="D424" s="88">
        <v>2</v>
      </c>
      <c r="E424" s="74"/>
      <c r="F424" s="68" t="str">
        <f>IF(SUM(D424*E424)=0,"",SUM(D424*E424))</f>
        <v/>
      </c>
    </row>
    <row r="425" spans="1:12" s="9" customFormat="1">
      <c r="A425" s="7"/>
      <c r="B425" s="19"/>
      <c r="C425" s="13"/>
      <c r="D425" s="88"/>
      <c r="E425" s="74"/>
      <c r="F425" s="68"/>
    </row>
    <row r="426" spans="1:12" s="9" customFormat="1" ht="24.75" customHeight="1">
      <c r="A426" s="7" t="s">
        <v>207</v>
      </c>
      <c r="B426" s="19" t="s">
        <v>438</v>
      </c>
      <c r="C426" s="13" t="s">
        <v>8</v>
      </c>
      <c r="D426" s="88">
        <v>2</v>
      </c>
      <c r="E426" s="74"/>
      <c r="F426" s="68" t="str">
        <f>IF(SUM(D426*E426)=0,"",SUM(D426*E426))</f>
        <v/>
      </c>
    </row>
    <row r="427" spans="1:12" s="9" customFormat="1">
      <c r="A427" s="7"/>
      <c r="B427" s="19"/>
      <c r="C427" s="13"/>
      <c r="D427" s="88"/>
      <c r="E427" s="74"/>
      <c r="F427" s="68"/>
    </row>
    <row r="428" spans="1:12" s="9" customFormat="1" ht="22.5">
      <c r="A428" s="7" t="s">
        <v>208</v>
      </c>
      <c r="B428" s="19" t="s">
        <v>284</v>
      </c>
      <c r="C428" s="13" t="s">
        <v>8</v>
      </c>
      <c r="D428" s="88">
        <v>24</v>
      </c>
      <c r="E428" s="74"/>
      <c r="F428" s="68" t="str">
        <f>IF(SUM(D428*E428)=0,"",SUM(D428*E428))</f>
        <v/>
      </c>
    </row>
    <row r="429" spans="1:12">
      <c r="B429" s="8"/>
      <c r="C429" s="13"/>
      <c r="D429" s="13"/>
      <c r="G429" s="58"/>
      <c r="H429" s="58"/>
      <c r="I429" s="58"/>
      <c r="L429" s="9"/>
    </row>
    <row r="430" spans="1:12" s="21" customFormat="1">
      <c r="A430" s="11"/>
      <c r="B430" s="44" t="s">
        <v>141</v>
      </c>
      <c r="C430" s="89"/>
      <c r="D430" s="90"/>
      <c r="E430" s="68"/>
      <c r="F430" s="68"/>
      <c r="G430" s="53"/>
      <c r="L430" s="9"/>
    </row>
    <row r="431" spans="1:12" s="14" customFormat="1" ht="45">
      <c r="A431" s="7" t="s">
        <v>53</v>
      </c>
      <c r="B431" s="42" t="s">
        <v>285</v>
      </c>
      <c r="C431" s="13" t="s">
        <v>8</v>
      </c>
      <c r="D431" s="16">
        <v>120</v>
      </c>
      <c r="E431" s="68"/>
      <c r="F431" s="68" t="str">
        <f>IF(SUM(D431*E431)=0,"",SUM(D431*E431))</f>
        <v/>
      </c>
      <c r="G431" s="9"/>
      <c r="H431" s="9"/>
      <c r="I431" s="9"/>
      <c r="L431" s="9"/>
    </row>
    <row r="432" spans="1:12" s="14" customFormat="1">
      <c r="A432" s="7"/>
      <c r="B432" s="52"/>
      <c r="C432" s="13"/>
      <c r="D432" s="16"/>
      <c r="E432" s="68"/>
      <c r="F432" s="68"/>
      <c r="G432" s="9"/>
      <c r="H432" s="9"/>
      <c r="I432" s="9"/>
      <c r="L432" s="9"/>
    </row>
    <row r="433" spans="1:12" s="14" customFormat="1" ht="45">
      <c r="A433" s="15" t="s">
        <v>60</v>
      </c>
      <c r="B433" s="2" t="s">
        <v>327</v>
      </c>
      <c r="C433" s="13" t="s">
        <v>9</v>
      </c>
      <c r="D433" s="16">
        <v>40</v>
      </c>
      <c r="E433" s="68"/>
      <c r="F433" s="68" t="str">
        <f>IF(SUM(D433*E433)=0,"",SUM(D433*E433))</f>
        <v/>
      </c>
      <c r="I433" s="24"/>
      <c r="L433" s="9"/>
    </row>
    <row r="434" spans="1:12" s="14" customFormat="1" ht="22.5">
      <c r="A434" s="7"/>
      <c r="B434" s="2" t="s">
        <v>1071</v>
      </c>
      <c r="C434" s="13" t="s">
        <v>468</v>
      </c>
      <c r="D434" s="16">
        <v>15</v>
      </c>
      <c r="E434" s="68"/>
      <c r="F434" s="68" t="str">
        <f>IF(SUM(D434*E434)=0,"",SUM(D434*E434))</f>
        <v/>
      </c>
      <c r="G434" s="17"/>
      <c r="L434" s="9"/>
    </row>
    <row r="435" spans="1:12" s="24" customFormat="1">
      <c r="A435" s="1"/>
      <c r="B435" s="43"/>
      <c r="C435" s="91"/>
      <c r="D435" s="91"/>
      <c r="E435" s="182"/>
      <c r="F435" s="182"/>
      <c r="L435" s="9"/>
    </row>
    <row r="436" spans="1:12" s="14" customFormat="1" ht="36.75" customHeight="1">
      <c r="A436" s="117" t="s">
        <v>61</v>
      </c>
      <c r="B436" s="49" t="s">
        <v>286</v>
      </c>
      <c r="C436" s="13" t="s">
        <v>9</v>
      </c>
      <c r="D436" s="16">
        <v>200</v>
      </c>
      <c r="E436" s="68"/>
      <c r="F436" s="68" t="str">
        <f>IF(SUM(D436*E436)=0,"",SUM(D436*E436))</f>
        <v/>
      </c>
      <c r="L436" s="9"/>
    </row>
    <row r="437" spans="1:12" s="14" customFormat="1">
      <c r="A437" s="7"/>
      <c r="B437" s="52"/>
      <c r="C437" s="13"/>
      <c r="D437" s="16"/>
      <c r="E437" s="68"/>
      <c r="F437" s="68"/>
      <c r="G437" s="9"/>
      <c r="H437" s="9"/>
      <c r="I437" s="9"/>
      <c r="L437" s="9"/>
    </row>
    <row r="438" spans="1:12" s="14" customFormat="1">
      <c r="A438" s="15" t="s">
        <v>62</v>
      </c>
      <c r="B438" s="48" t="s">
        <v>287</v>
      </c>
      <c r="C438" s="13"/>
      <c r="D438" s="22"/>
      <c r="E438" s="68"/>
      <c r="F438" s="68"/>
      <c r="G438" s="10"/>
      <c r="H438" s="9"/>
      <c r="I438" s="9"/>
      <c r="L438" s="9"/>
    </row>
    <row r="439" spans="1:12" s="14" customFormat="1">
      <c r="A439" s="15" t="s">
        <v>444</v>
      </c>
      <c r="B439" s="48" t="s">
        <v>814</v>
      </c>
      <c r="C439" s="13" t="s">
        <v>8</v>
      </c>
      <c r="D439" s="22">
        <v>20</v>
      </c>
      <c r="E439" s="68"/>
      <c r="F439" s="68" t="str">
        <f>IF(SUM(D439*E439)=0,"",SUM(D439*E439))</f>
        <v/>
      </c>
      <c r="G439" s="10"/>
      <c r="H439" s="9"/>
      <c r="I439" s="9"/>
      <c r="L439" s="9"/>
    </row>
    <row r="440" spans="1:12" s="14" customFormat="1">
      <c r="A440" s="15" t="s">
        <v>445</v>
      </c>
      <c r="B440" s="48" t="s">
        <v>815</v>
      </c>
      <c r="C440" s="13" t="s">
        <v>8</v>
      </c>
      <c r="D440" s="22">
        <v>20</v>
      </c>
      <c r="E440" s="68"/>
      <c r="F440" s="68" t="str">
        <f>IF(SUM(D440*E440)=0,"",SUM(D440*E440))</f>
        <v/>
      </c>
      <c r="G440" s="10"/>
      <c r="H440" s="9"/>
      <c r="I440" s="9"/>
      <c r="L440" s="9"/>
    </row>
    <row r="441" spans="1:12" s="14" customFormat="1">
      <c r="A441" s="15" t="s">
        <v>446</v>
      </c>
      <c r="B441" s="48" t="s">
        <v>816</v>
      </c>
      <c r="C441" s="13" t="s">
        <v>8</v>
      </c>
      <c r="D441" s="22">
        <v>4</v>
      </c>
      <c r="E441" s="68"/>
      <c r="F441" s="68" t="str">
        <f>IF(SUM(D441*E441)=0,"",SUM(D441*E441))</f>
        <v/>
      </c>
      <c r="G441" s="10"/>
      <c r="H441" s="9"/>
      <c r="I441" s="9"/>
      <c r="L441" s="9"/>
    </row>
    <row r="442" spans="1:12" s="14" customFormat="1">
      <c r="A442" s="15"/>
      <c r="B442" s="48"/>
      <c r="C442" s="13"/>
      <c r="D442" s="22"/>
      <c r="E442" s="68"/>
      <c r="F442" s="68"/>
      <c r="G442" s="10"/>
      <c r="H442" s="9"/>
      <c r="I442" s="9"/>
      <c r="L442" s="9"/>
    </row>
    <row r="443" spans="1:12" s="21" customFormat="1">
      <c r="A443" s="11"/>
      <c r="B443" s="44" t="s">
        <v>142</v>
      </c>
      <c r="C443" s="89"/>
      <c r="D443" s="90"/>
      <c r="E443" s="85"/>
      <c r="F443" s="68"/>
      <c r="G443" s="53"/>
      <c r="L443" s="9"/>
    </row>
    <row r="444" spans="1:12" s="21" customFormat="1" ht="33.75">
      <c r="A444" s="11" t="s">
        <v>63</v>
      </c>
      <c r="B444" s="23" t="s">
        <v>372</v>
      </c>
      <c r="C444" s="89"/>
      <c r="D444" s="89"/>
      <c r="E444" s="96"/>
      <c r="F444" s="96"/>
      <c r="G444" s="53"/>
      <c r="L444" s="9"/>
    </row>
    <row r="445" spans="1:12" s="21" customFormat="1">
      <c r="A445" s="11"/>
      <c r="B445" s="12" t="s">
        <v>128</v>
      </c>
      <c r="C445" s="89"/>
      <c r="D445" s="59"/>
      <c r="E445" s="68"/>
      <c r="F445" s="68"/>
      <c r="G445" s="53"/>
      <c r="H445" s="60"/>
      <c r="I445" s="60"/>
      <c r="L445" s="9"/>
    </row>
    <row r="446" spans="1:12" s="21" customFormat="1">
      <c r="A446" s="11"/>
      <c r="B446" s="12" t="s">
        <v>44</v>
      </c>
      <c r="C446" s="89" t="s">
        <v>8</v>
      </c>
      <c r="D446" s="92">
        <v>40</v>
      </c>
      <c r="E446" s="68"/>
      <c r="F446" s="68" t="str">
        <f>IF(SUM(D446*E446)=0,"",SUM(D446*E446))</f>
        <v/>
      </c>
      <c r="G446" s="53"/>
      <c r="H446" s="60"/>
      <c r="I446" s="60"/>
      <c r="L446" s="9"/>
    </row>
    <row r="447" spans="1:12" s="14" customFormat="1">
      <c r="A447" s="7"/>
      <c r="B447" s="2"/>
      <c r="C447" s="13"/>
      <c r="D447" s="88"/>
      <c r="E447" s="74"/>
      <c r="F447" s="68"/>
      <c r="G447" s="9"/>
      <c r="L447" s="9"/>
    </row>
    <row r="448" spans="1:12" s="14" customFormat="1" ht="35.25" customHeight="1">
      <c r="A448" s="7" t="s">
        <v>64</v>
      </c>
      <c r="B448" s="2" t="s">
        <v>373</v>
      </c>
      <c r="C448" s="13"/>
      <c r="D448" s="88"/>
      <c r="E448" s="74"/>
      <c r="F448" s="68"/>
      <c r="G448" s="9"/>
      <c r="L448" s="9"/>
    </row>
    <row r="449" spans="1:12" s="21" customFormat="1">
      <c r="A449" s="11"/>
      <c r="B449" s="12" t="s">
        <v>128</v>
      </c>
      <c r="C449" s="89"/>
      <c r="D449" s="59"/>
      <c r="E449" s="68"/>
      <c r="F449" s="68"/>
      <c r="G449" s="53"/>
      <c r="H449" s="60"/>
      <c r="I449" s="60"/>
      <c r="L449" s="9"/>
    </row>
    <row r="450" spans="1:12" s="21" customFormat="1">
      <c r="A450" s="11"/>
      <c r="B450" s="12" t="s">
        <v>791</v>
      </c>
      <c r="C450" s="13" t="s">
        <v>8</v>
      </c>
      <c r="D450" s="88">
        <v>10</v>
      </c>
      <c r="E450" s="74"/>
      <c r="F450" s="68" t="str">
        <f>IF(SUM(D450*E450)=0,"",SUM(D450*E450))</f>
        <v/>
      </c>
      <c r="G450" s="53"/>
      <c r="H450" s="60"/>
      <c r="I450" s="60"/>
      <c r="L450" s="9"/>
    </row>
    <row r="451" spans="1:12" s="21" customFormat="1">
      <c r="A451" s="11"/>
      <c r="B451" s="12" t="s">
        <v>792</v>
      </c>
      <c r="C451" s="13" t="s">
        <v>8</v>
      </c>
      <c r="D451" s="88">
        <v>40</v>
      </c>
      <c r="E451" s="74"/>
      <c r="F451" s="68" t="str">
        <f>IF(SUM(D451*E451)=0,"",SUM(D451*E451))</f>
        <v/>
      </c>
      <c r="G451" s="53"/>
      <c r="H451" s="60"/>
      <c r="I451" s="60"/>
      <c r="L451" s="9"/>
    </row>
    <row r="452" spans="1:12" s="9" customFormat="1">
      <c r="A452" s="7"/>
      <c r="B452" s="19"/>
      <c r="C452" s="13"/>
      <c r="D452" s="88"/>
      <c r="E452" s="74"/>
      <c r="F452" s="68"/>
    </row>
    <row r="453" spans="1:12" s="14" customFormat="1" ht="33.75">
      <c r="A453" s="7" t="s">
        <v>65</v>
      </c>
      <c r="B453" s="2" t="s">
        <v>361</v>
      </c>
      <c r="C453" s="13" t="s">
        <v>8</v>
      </c>
      <c r="D453" s="88">
        <v>20</v>
      </c>
      <c r="E453" s="68"/>
      <c r="F453" s="68" t="str">
        <f>IF(SUM(D453*E453)=0,"",SUM(D453*E453))</f>
        <v/>
      </c>
      <c r="G453" s="9"/>
      <c r="L453" s="9"/>
    </row>
    <row r="454" spans="1:12" s="14" customFormat="1">
      <c r="A454" s="7"/>
      <c r="B454" s="42"/>
      <c r="C454" s="13"/>
      <c r="D454" s="16"/>
      <c r="E454" s="68"/>
      <c r="F454" s="68"/>
      <c r="L454" s="9"/>
    </row>
    <row r="455" spans="1:12" s="14" customFormat="1" ht="45">
      <c r="A455" s="7" t="s">
        <v>69</v>
      </c>
      <c r="B455" s="2" t="s">
        <v>817</v>
      </c>
      <c r="C455" s="13" t="s">
        <v>9</v>
      </c>
      <c r="D455" s="88">
        <v>20</v>
      </c>
      <c r="E455" s="74"/>
      <c r="F455" s="68" t="str">
        <f>IF(SUM(D455*E455)=0,"",SUM(D455*E455))</f>
        <v/>
      </c>
      <c r="G455" s="9"/>
      <c r="L455" s="9"/>
    </row>
    <row r="456" spans="1:12" s="9" customFormat="1">
      <c r="A456" s="7"/>
      <c r="B456" s="19"/>
      <c r="C456" s="13"/>
      <c r="D456" s="88"/>
      <c r="E456" s="74"/>
      <c r="F456" s="68"/>
    </row>
    <row r="457" spans="1:12" s="9" customFormat="1" ht="36" customHeight="1">
      <c r="A457" s="7" t="s">
        <v>70</v>
      </c>
      <c r="B457" s="2" t="s">
        <v>288</v>
      </c>
      <c r="C457" s="13" t="s">
        <v>8</v>
      </c>
      <c r="D457" s="88">
        <v>1</v>
      </c>
      <c r="E457" s="68"/>
      <c r="F457" s="68" t="str">
        <f>IF(SUM(D457*E457)=0,"",SUM(D457*E457))</f>
        <v/>
      </c>
    </row>
    <row r="458" spans="1:12" s="14" customFormat="1">
      <c r="A458" s="15"/>
      <c r="B458" s="2"/>
      <c r="C458" s="13"/>
      <c r="D458" s="16"/>
      <c r="E458" s="68"/>
      <c r="F458" s="68"/>
      <c r="G458" s="10"/>
      <c r="H458" s="9"/>
      <c r="I458" s="9"/>
      <c r="L458" s="9"/>
    </row>
    <row r="459" spans="1:12" s="21" customFormat="1">
      <c r="A459" s="11"/>
      <c r="B459" s="43" t="s">
        <v>98</v>
      </c>
      <c r="C459" s="89"/>
      <c r="D459" s="90"/>
      <c r="E459" s="85"/>
      <c r="F459" s="85"/>
      <c r="G459" s="53"/>
      <c r="H459" s="60"/>
      <c r="I459" s="60"/>
      <c r="L459" s="9"/>
    </row>
    <row r="460" spans="1:12" s="21" customFormat="1" ht="45">
      <c r="A460" s="11"/>
      <c r="B460" s="12" t="s">
        <v>825</v>
      </c>
      <c r="C460" s="89"/>
      <c r="D460" s="90"/>
      <c r="E460" s="85"/>
      <c r="F460" s="85"/>
      <c r="G460" s="53"/>
      <c r="H460" s="60"/>
      <c r="I460" s="60"/>
      <c r="L460" s="9"/>
    </row>
    <row r="461" spans="1:12" s="21" customFormat="1" ht="45">
      <c r="A461" s="11"/>
      <c r="B461" s="2" t="s">
        <v>143</v>
      </c>
      <c r="C461" s="89"/>
      <c r="D461" s="90"/>
      <c r="E461" s="85"/>
      <c r="F461" s="85"/>
      <c r="G461" s="53"/>
      <c r="H461" s="60"/>
      <c r="I461" s="60"/>
      <c r="L461" s="9"/>
    </row>
    <row r="462" spans="1:12" s="14" customFormat="1">
      <c r="A462" s="7"/>
      <c r="B462" s="2"/>
      <c r="C462" s="13"/>
      <c r="D462" s="22"/>
      <c r="E462" s="68"/>
      <c r="F462" s="68"/>
      <c r="G462" s="16"/>
    </row>
    <row r="463" spans="1:12" s="21" customFormat="1">
      <c r="A463" s="11"/>
      <c r="B463" s="18" t="s">
        <v>232</v>
      </c>
      <c r="C463" s="89"/>
      <c r="D463" s="90"/>
      <c r="E463" s="85"/>
      <c r="F463" s="85"/>
      <c r="G463" s="53"/>
      <c r="H463" s="60"/>
      <c r="I463" s="60"/>
      <c r="L463" s="9"/>
    </row>
    <row r="464" spans="1:12" s="14" customFormat="1" ht="34.5" customHeight="1">
      <c r="A464" s="1" t="s">
        <v>71</v>
      </c>
      <c r="B464" s="19" t="s">
        <v>374</v>
      </c>
      <c r="C464" s="13"/>
      <c r="D464" s="16"/>
      <c r="E464" s="68"/>
      <c r="F464" s="68" t="str">
        <f>IF(SUM(D464*E464)=0,"",SUM(D464*E464))</f>
        <v/>
      </c>
      <c r="G464" s="9"/>
      <c r="H464" s="9"/>
      <c r="I464" s="9"/>
      <c r="L464" s="9"/>
    </row>
    <row r="465" spans="1:12" s="21" customFormat="1">
      <c r="A465" s="11"/>
      <c r="B465" s="12" t="s">
        <v>128</v>
      </c>
      <c r="C465" s="89"/>
      <c r="D465" s="59"/>
      <c r="E465" s="68"/>
      <c r="F465" s="68"/>
      <c r="G465" s="53"/>
      <c r="H465" s="60"/>
      <c r="I465" s="60"/>
      <c r="L465" s="9"/>
    </row>
    <row r="466" spans="1:12" s="14" customFormat="1">
      <c r="A466" s="1" t="s">
        <v>444</v>
      </c>
      <c r="B466" s="48" t="s">
        <v>44</v>
      </c>
      <c r="C466" s="13" t="s">
        <v>9</v>
      </c>
      <c r="D466" s="22">
        <v>50</v>
      </c>
      <c r="E466" s="68"/>
      <c r="F466" s="68" t="str">
        <f t="shared" ref="F466:F478" si="6">IF(SUM(D466*E466)=0,"",SUM(D466*E466))</f>
        <v/>
      </c>
      <c r="G466" s="9">
        <f>0.02*3.14*D466</f>
        <v>3.1400000000000006</v>
      </c>
      <c r="H466" s="9"/>
      <c r="I466" s="9"/>
      <c r="L466" s="9"/>
    </row>
    <row r="467" spans="1:12" s="14" customFormat="1">
      <c r="A467" s="1" t="s">
        <v>445</v>
      </c>
      <c r="B467" s="48" t="s">
        <v>43</v>
      </c>
      <c r="C467" s="13" t="s">
        <v>9</v>
      </c>
      <c r="D467" s="22">
        <v>50</v>
      </c>
      <c r="E467" s="68"/>
      <c r="F467" s="68" t="str">
        <f t="shared" si="6"/>
        <v/>
      </c>
      <c r="G467" s="9">
        <f>0.025*3.14*D467</f>
        <v>3.9250000000000007</v>
      </c>
      <c r="H467" s="9"/>
      <c r="I467" s="9"/>
      <c r="L467" s="9"/>
    </row>
    <row r="468" spans="1:12" s="14" customFormat="1">
      <c r="A468" s="1" t="s">
        <v>446</v>
      </c>
      <c r="B468" s="48" t="s">
        <v>42</v>
      </c>
      <c r="C468" s="13" t="s">
        <v>9</v>
      </c>
      <c r="D468" s="22">
        <v>50</v>
      </c>
      <c r="E468" s="68"/>
      <c r="F468" s="68" t="str">
        <f t="shared" si="6"/>
        <v/>
      </c>
      <c r="G468" s="9">
        <f>0.032*3.14*D468</f>
        <v>5.024</v>
      </c>
      <c r="H468" s="9"/>
      <c r="I468" s="9"/>
      <c r="L468" s="9"/>
    </row>
    <row r="469" spans="1:12" s="14" customFormat="1">
      <c r="A469" s="1" t="s">
        <v>447</v>
      </c>
      <c r="B469" s="48" t="s">
        <v>1</v>
      </c>
      <c r="C469" s="13" t="s">
        <v>9</v>
      </c>
      <c r="D469" s="22">
        <v>50</v>
      </c>
      <c r="E469" s="68"/>
      <c r="F469" s="68" t="str">
        <f t="shared" si="6"/>
        <v/>
      </c>
      <c r="G469" s="9">
        <f>0.04*3.14*D469</f>
        <v>6.2800000000000011</v>
      </c>
      <c r="H469" s="9"/>
      <c r="I469" s="9"/>
      <c r="L469" s="9"/>
    </row>
    <row r="470" spans="1:12" s="14" customFormat="1">
      <c r="A470" s="1" t="s">
        <v>448</v>
      </c>
      <c r="B470" s="48" t="s">
        <v>0</v>
      </c>
      <c r="C470" s="13" t="s">
        <v>9</v>
      </c>
      <c r="D470" s="22">
        <v>50</v>
      </c>
      <c r="E470" s="68"/>
      <c r="F470" s="68" t="str">
        <f t="shared" si="6"/>
        <v/>
      </c>
      <c r="G470" s="9">
        <f>0.05*3.14*D470</f>
        <v>7.8500000000000014</v>
      </c>
      <c r="H470" s="9"/>
      <c r="I470" s="9"/>
      <c r="L470" s="9"/>
    </row>
    <row r="471" spans="1:12" s="14" customFormat="1">
      <c r="A471" s="1" t="s">
        <v>449</v>
      </c>
      <c r="B471" s="48" t="s">
        <v>97</v>
      </c>
      <c r="C471" s="13" t="s">
        <v>9</v>
      </c>
      <c r="D471" s="22">
        <v>50</v>
      </c>
      <c r="E471" s="68"/>
      <c r="F471" s="68" t="str">
        <f t="shared" si="6"/>
        <v/>
      </c>
      <c r="G471" s="9">
        <f>0.065*3.14*D471</f>
        <v>10.205</v>
      </c>
      <c r="H471" s="9"/>
      <c r="I471" s="9"/>
      <c r="L471" s="9"/>
    </row>
    <row r="472" spans="1:12" s="14" customFormat="1">
      <c r="A472" s="1" t="s">
        <v>450</v>
      </c>
      <c r="B472" s="48" t="s">
        <v>224</v>
      </c>
      <c r="C472" s="13" t="s">
        <v>9</v>
      </c>
      <c r="D472" s="22">
        <v>50</v>
      </c>
      <c r="E472" s="68"/>
      <c r="F472" s="68" t="str">
        <f t="shared" si="6"/>
        <v/>
      </c>
      <c r="G472" s="9">
        <f>0.08*3.14*D472</f>
        <v>12.560000000000002</v>
      </c>
      <c r="H472" s="9"/>
      <c r="I472" s="9"/>
      <c r="L472" s="9"/>
    </row>
    <row r="473" spans="1:12" s="14" customFormat="1">
      <c r="A473" s="1" t="s">
        <v>456</v>
      </c>
      <c r="B473" s="48" t="s">
        <v>222</v>
      </c>
      <c r="C473" s="13" t="s">
        <v>9</v>
      </c>
      <c r="D473" s="22">
        <v>50</v>
      </c>
      <c r="E473" s="68"/>
      <c r="F473" s="68" t="str">
        <f t="shared" si="6"/>
        <v/>
      </c>
      <c r="G473" s="9">
        <f>0.1*3.14*D473</f>
        <v>15.700000000000003</v>
      </c>
      <c r="H473" s="9"/>
      <c r="I473" s="9"/>
      <c r="L473" s="9"/>
    </row>
    <row r="474" spans="1:12" s="14" customFormat="1">
      <c r="A474" s="15" t="s">
        <v>451</v>
      </c>
      <c r="B474" s="2" t="s">
        <v>223</v>
      </c>
      <c r="C474" s="13" t="s">
        <v>9</v>
      </c>
      <c r="D474" s="22">
        <v>100</v>
      </c>
      <c r="E474" s="68"/>
      <c r="F474" s="68" t="str">
        <f t="shared" si="6"/>
        <v/>
      </c>
      <c r="G474" s="9">
        <f>0.125*3.14*D474</f>
        <v>39.25</v>
      </c>
      <c r="L474" s="9"/>
    </row>
    <row r="475" spans="1:12" s="14" customFormat="1">
      <c r="A475" s="1" t="s">
        <v>457</v>
      </c>
      <c r="B475" s="48" t="s">
        <v>365</v>
      </c>
      <c r="C475" s="13" t="s">
        <v>9</v>
      </c>
      <c r="D475" s="22">
        <v>100</v>
      </c>
      <c r="E475" s="68"/>
      <c r="F475" s="68" t="str">
        <f t="shared" si="6"/>
        <v/>
      </c>
      <c r="G475" s="9">
        <f>0.15*3.14*D475</f>
        <v>47.099999999999994</v>
      </c>
      <c r="H475" s="9"/>
      <c r="I475" s="9"/>
      <c r="L475" s="9"/>
    </row>
    <row r="476" spans="1:12" s="14" customFormat="1">
      <c r="A476" s="15" t="s">
        <v>458</v>
      </c>
      <c r="B476" s="2" t="s">
        <v>785</v>
      </c>
      <c r="C476" s="13" t="s">
        <v>9</v>
      </c>
      <c r="D476" s="22">
        <v>200</v>
      </c>
      <c r="E476" s="68"/>
      <c r="F476" s="68" t="str">
        <f t="shared" si="6"/>
        <v/>
      </c>
      <c r="G476" s="9">
        <f>0.2*3.14*D476</f>
        <v>125.60000000000002</v>
      </c>
      <c r="L476" s="9"/>
    </row>
    <row r="477" spans="1:12" s="14" customFormat="1">
      <c r="A477" s="15" t="s">
        <v>459</v>
      </c>
      <c r="B477" s="2" t="s">
        <v>786</v>
      </c>
      <c r="C477" s="13" t="s">
        <v>9</v>
      </c>
      <c r="D477" s="22">
        <v>100</v>
      </c>
      <c r="E477" s="68"/>
      <c r="F477" s="68" t="str">
        <f t="shared" si="6"/>
        <v/>
      </c>
      <c r="G477" s="9">
        <f>0.25*3.14*D477</f>
        <v>78.5</v>
      </c>
      <c r="L477" s="9"/>
    </row>
    <row r="478" spans="1:12" s="14" customFormat="1">
      <c r="A478" s="1" t="s">
        <v>9</v>
      </c>
      <c r="B478" s="48" t="s">
        <v>470</v>
      </c>
      <c r="C478" s="13" t="s">
        <v>9</v>
      </c>
      <c r="D478" s="22">
        <v>100</v>
      </c>
      <c r="E478" s="68"/>
      <c r="F478" s="68" t="str">
        <f t="shared" si="6"/>
        <v/>
      </c>
      <c r="G478" s="9">
        <f>0.3*3.14*D478</f>
        <v>94.199999999999989</v>
      </c>
      <c r="H478" s="9"/>
      <c r="I478" s="9"/>
      <c r="L478" s="9"/>
    </row>
    <row r="479" spans="1:12" s="14" customFormat="1">
      <c r="A479" s="1"/>
      <c r="B479" s="61"/>
      <c r="C479" s="13"/>
      <c r="D479" s="16"/>
      <c r="E479" s="68"/>
      <c r="F479" s="68"/>
      <c r="G479" s="9">
        <f>SUM(G466:G478)</f>
        <v>449.334</v>
      </c>
      <c r="H479" s="9"/>
      <c r="I479" s="9"/>
      <c r="L479" s="9"/>
    </row>
    <row r="480" spans="1:12" s="14" customFormat="1" ht="35.25" customHeight="1">
      <c r="A480" s="1" t="s">
        <v>363</v>
      </c>
      <c r="B480" s="19" t="s">
        <v>375</v>
      </c>
      <c r="C480" s="13"/>
      <c r="D480" s="16"/>
      <c r="E480" s="68"/>
      <c r="F480" s="68" t="str">
        <f>IF(SUM(D480*E480)=0,"",SUM(D480*E480))</f>
        <v/>
      </c>
      <c r="G480" s="9"/>
      <c r="H480" s="9"/>
      <c r="I480" s="9"/>
      <c r="L480" s="9"/>
    </row>
    <row r="481" spans="1:12" s="21" customFormat="1">
      <c r="A481" s="11"/>
      <c r="B481" s="12" t="s">
        <v>128</v>
      </c>
      <c r="C481" s="89"/>
      <c r="D481" s="59"/>
      <c r="E481" s="68"/>
      <c r="F481" s="68"/>
      <c r="G481" s="53"/>
      <c r="H481" s="60"/>
      <c r="I481" s="60"/>
      <c r="L481" s="9"/>
    </row>
    <row r="482" spans="1:12" s="14" customFormat="1">
      <c r="A482" s="1" t="s">
        <v>444</v>
      </c>
      <c r="B482" s="48" t="s">
        <v>44</v>
      </c>
      <c r="C482" s="13" t="s">
        <v>8</v>
      </c>
      <c r="D482" s="22">
        <v>25</v>
      </c>
      <c r="E482" s="68"/>
      <c r="F482" s="68" t="str">
        <f t="shared" ref="F482:F494" si="7">IF(SUM(D482*E482)=0,"",SUM(D482*E482))</f>
        <v/>
      </c>
      <c r="G482" s="9"/>
      <c r="H482" s="9"/>
      <c r="I482" s="9"/>
      <c r="L482" s="9"/>
    </row>
    <row r="483" spans="1:12" s="14" customFormat="1">
      <c r="A483" s="1" t="s">
        <v>445</v>
      </c>
      <c r="B483" s="48" t="s">
        <v>43</v>
      </c>
      <c r="C483" s="13" t="s">
        <v>8</v>
      </c>
      <c r="D483" s="22">
        <v>25</v>
      </c>
      <c r="E483" s="68"/>
      <c r="F483" s="68" t="str">
        <f t="shared" si="7"/>
        <v/>
      </c>
      <c r="G483" s="9"/>
      <c r="H483" s="9"/>
      <c r="I483" s="9"/>
      <c r="L483" s="9"/>
    </row>
    <row r="484" spans="1:12" s="14" customFormat="1">
      <c r="A484" s="1" t="s">
        <v>446</v>
      </c>
      <c r="B484" s="48" t="s">
        <v>42</v>
      </c>
      <c r="C484" s="13" t="s">
        <v>8</v>
      </c>
      <c r="D484" s="22">
        <v>25</v>
      </c>
      <c r="E484" s="68"/>
      <c r="F484" s="68" t="str">
        <f t="shared" si="7"/>
        <v/>
      </c>
      <c r="G484" s="9"/>
      <c r="H484" s="9"/>
      <c r="I484" s="9"/>
      <c r="L484" s="9"/>
    </row>
    <row r="485" spans="1:12" s="14" customFormat="1">
      <c r="A485" s="1" t="s">
        <v>447</v>
      </c>
      <c r="B485" s="48" t="s">
        <v>1</v>
      </c>
      <c r="C485" s="13" t="s">
        <v>8</v>
      </c>
      <c r="D485" s="22">
        <v>25</v>
      </c>
      <c r="E485" s="68"/>
      <c r="F485" s="68" t="str">
        <f t="shared" si="7"/>
        <v/>
      </c>
      <c r="G485" s="9"/>
      <c r="H485" s="9"/>
      <c r="I485" s="9"/>
      <c r="L485" s="9"/>
    </row>
    <row r="486" spans="1:12" s="14" customFormat="1">
      <c r="A486" s="1" t="s">
        <v>448</v>
      </c>
      <c r="B486" s="48" t="s">
        <v>0</v>
      </c>
      <c r="C486" s="13" t="s">
        <v>8</v>
      </c>
      <c r="D486" s="22">
        <v>25</v>
      </c>
      <c r="E486" s="68"/>
      <c r="F486" s="68" t="str">
        <f t="shared" si="7"/>
        <v/>
      </c>
      <c r="G486" s="9"/>
      <c r="H486" s="9"/>
      <c r="I486" s="9"/>
      <c r="L486" s="9"/>
    </row>
    <row r="487" spans="1:12" s="14" customFormat="1">
      <c r="A487" s="1" t="s">
        <v>449</v>
      </c>
      <c r="B487" s="48" t="s">
        <v>97</v>
      </c>
      <c r="C487" s="13" t="s">
        <v>8</v>
      </c>
      <c r="D487" s="22">
        <v>25</v>
      </c>
      <c r="E487" s="68"/>
      <c r="F487" s="68" t="str">
        <f t="shared" si="7"/>
        <v/>
      </c>
      <c r="G487" s="9"/>
      <c r="H487" s="9"/>
      <c r="I487" s="9"/>
      <c r="L487" s="9"/>
    </row>
    <row r="488" spans="1:12" s="14" customFormat="1">
      <c r="A488" s="1" t="s">
        <v>450</v>
      </c>
      <c r="B488" s="48" t="s">
        <v>224</v>
      </c>
      <c r="C488" s="13" t="s">
        <v>8</v>
      </c>
      <c r="D488" s="22">
        <v>25</v>
      </c>
      <c r="E488" s="68"/>
      <c r="F488" s="68" t="str">
        <f t="shared" si="7"/>
        <v/>
      </c>
      <c r="G488" s="9"/>
      <c r="H488" s="9"/>
      <c r="I488" s="9"/>
      <c r="L488" s="9"/>
    </row>
    <row r="489" spans="1:12" s="14" customFormat="1">
      <c r="A489" s="1" t="s">
        <v>456</v>
      </c>
      <c r="B489" s="48" t="s">
        <v>222</v>
      </c>
      <c r="C489" s="13" t="s">
        <v>8</v>
      </c>
      <c r="D489" s="22">
        <v>25</v>
      </c>
      <c r="E489" s="68"/>
      <c r="F489" s="68" t="str">
        <f t="shared" si="7"/>
        <v/>
      </c>
      <c r="G489" s="9"/>
      <c r="H489" s="9"/>
      <c r="I489" s="9"/>
      <c r="L489" s="9"/>
    </row>
    <row r="490" spans="1:12" s="14" customFormat="1">
      <c r="A490" s="15" t="s">
        <v>451</v>
      </c>
      <c r="B490" s="2" t="s">
        <v>223</v>
      </c>
      <c r="C490" s="13" t="s">
        <v>8</v>
      </c>
      <c r="D490" s="22">
        <v>50</v>
      </c>
      <c r="E490" s="68"/>
      <c r="F490" s="68" t="str">
        <f t="shared" si="7"/>
        <v/>
      </c>
      <c r="G490" s="55"/>
      <c r="L490" s="9"/>
    </row>
    <row r="491" spans="1:12" s="14" customFormat="1">
      <c r="A491" s="1" t="s">
        <v>457</v>
      </c>
      <c r="B491" s="48" t="s">
        <v>365</v>
      </c>
      <c r="C491" s="13" t="s">
        <v>8</v>
      </c>
      <c r="D491" s="22">
        <v>50</v>
      </c>
      <c r="E491" s="68"/>
      <c r="F491" s="68" t="str">
        <f t="shared" si="7"/>
        <v/>
      </c>
      <c r="G491" s="9"/>
      <c r="L491" s="9"/>
    </row>
    <row r="492" spans="1:12" s="14" customFormat="1">
      <c r="A492" s="15" t="s">
        <v>458</v>
      </c>
      <c r="B492" s="2" t="s">
        <v>785</v>
      </c>
      <c r="C492" s="13" t="s">
        <v>8</v>
      </c>
      <c r="D492" s="22">
        <v>100</v>
      </c>
      <c r="E492" s="68"/>
      <c r="F492" s="68" t="str">
        <f t="shared" si="7"/>
        <v/>
      </c>
      <c r="G492" s="55"/>
      <c r="L492" s="9"/>
    </row>
    <row r="493" spans="1:12" s="14" customFormat="1">
      <c r="A493" s="15" t="s">
        <v>459</v>
      </c>
      <c r="B493" s="2" t="s">
        <v>786</v>
      </c>
      <c r="C493" s="13" t="s">
        <v>8</v>
      </c>
      <c r="D493" s="22">
        <v>50</v>
      </c>
      <c r="E493" s="68"/>
      <c r="F493" s="68" t="str">
        <f t="shared" si="7"/>
        <v/>
      </c>
      <c r="G493" s="9"/>
      <c r="L493" s="9"/>
    </row>
    <row r="494" spans="1:12" s="14" customFormat="1">
      <c r="A494" s="1" t="s">
        <v>9</v>
      </c>
      <c r="B494" s="48" t="s">
        <v>470</v>
      </c>
      <c r="C494" s="13" t="s">
        <v>8</v>
      </c>
      <c r="D494" s="22">
        <v>50</v>
      </c>
      <c r="E494" s="68"/>
      <c r="F494" s="68" t="str">
        <f t="shared" si="7"/>
        <v/>
      </c>
      <c r="G494" s="9"/>
      <c r="L494" s="9"/>
    </row>
    <row r="495" spans="1:12" s="14" customFormat="1">
      <c r="A495" s="1"/>
      <c r="B495" s="48"/>
      <c r="C495" s="13"/>
      <c r="D495" s="16"/>
      <c r="E495" s="68"/>
      <c r="F495" s="68"/>
      <c r="G495" s="9"/>
      <c r="H495" s="9"/>
      <c r="I495" s="9"/>
      <c r="L495" s="9"/>
    </row>
    <row r="496" spans="1:12" s="14" customFormat="1">
      <c r="A496" s="15" t="s">
        <v>72</v>
      </c>
      <c r="B496" s="48" t="s">
        <v>289</v>
      </c>
      <c r="C496" s="13"/>
      <c r="D496" s="22"/>
      <c r="E496" s="68"/>
      <c r="F496" s="68"/>
      <c r="G496" s="17"/>
      <c r="L496" s="9"/>
    </row>
    <row r="497" spans="1:12" s="14" customFormat="1">
      <c r="A497" s="15" t="s">
        <v>444</v>
      </c>
      <c r="B497" s="48" t="s">
        <v>233</v>
      </c>
      <c r="C497" s="13" t="s">
        <v>8</v>
      </c>
      <c r="D497" s="22">
        <v>4</v>
      </c>
      <c r="E497" s="68"/>
      <c r="F497" s="68" t="str">
        <f>IF(SUM(D497*E497)=0,"",SUM(D497*E497))</f>
        <v/>
      </c>
      <c r="G497" s="17"/>
      <c r="L497" s="9"/>
    </row>
    <row r="498" spans="1:12" s="14" customFormat="1">
      <c r="A498" s="15" t="s">
        <v>445</v>
      </c>
      <c r="B498" s="48" t="s">
        <v>323</v>
      </c>
      <c r="C498" s="13" t="s">
        <v>8</v>
      </c>
      <c r="D498" s="22">
        <v>10</v>
      </c>
      <c r="E498" s="68"/>
      <c r="F498" s="68" t="str">
        <f>IF(SUM(D498*E498)=0,"",SUM(D498*E498))</f>
        <v/>
      </c>
      <c r="G498" s="17"/>
      <c r="L498" s="9"/>
    </row>
    <row r="499" spans="1:12" s="14" customFormat="1">
      <c r="A499" s="15" t="s">
        <v>446</v>
      </c>
      <c r="B499" s="48" t="s">
        <v>234</v>
      </c>
      <c r="C499" s="13" t="s">
        <v>99</v>
      </c>
      <c r="D499" s="22">
        <v>2</v>
      </c>
      <c r="E499" s="68"/>
      <c r="F499" s="68" t="str">
        <f>IF(SUM(D499*E499)=0,"",SUM(D499*E499))</f>
        <v/>
      </c>
      <c r="G499" s="17"/>
      <c r="L499" s="9"/>
    </row>
    <row r="500" spans="1:12" s="14" customFormat="1">
      <c r="A500" s="15"/>
      <c r="B500" s="48"/>
      <c r="C500" s="13"/>
      <c r="D500" s="22"/>
      <c r="E500" s="68"/>
      <c r="F500" s="68"/>
      <c r="G500" s="17"/>
      <c r="L500" s="9"/>
    </row>
    <row r="501" spans="1:12" s="51" customFormat="1" ht="45">
      <c r="A501" s="15" t="s">
        <v>73</v>
      </c>
      <c r="B501" s="48" t="s">
        <v>290</v>
      </c>
      <c r="C501" s="13" t="s">
        <v>102</v>
      </c>
      <c r="D501" s="16">
        <v>450</v>
      </c>
      <c r="E501" s="68"/>
      <c r="F501" s="68" t="str">
        <f>IF(SUM(D501*E501)=0,"",SUM(D501*E501))</f>
        <v/>
      </c>
      <c r="L501" s="9"/>
    </row>
    <row r="502" spans="1:12" s="51" customFormat="1" ht="33.75">
      <c r="A502" s="15"/>
      <c r="B502" s="48" t="s">
        <v>144</v>
      </c>
      <c r="C502" s="13"/>
      <c r="D502" s="16"/>
      <c r="E502" s="68"/>
      <c r="F502" s="68"/>
      <c r="L502" s="9"/>
    </row>
    <row r="503" spans="1:12" s="21" customFormat="1">
      <c r="A503" s="11"/>
      <c r="B503" s="2"/>
      <c r="C503" s="89"/>
      <c r="D503" s="90"/>
      <c r="E503" s="85"/>
      <c r="F503" s="85"/>
      <c r="G503" s="53"/>
      <c r="H503" s="60"/>
      <c r="I503" s="60"/>
      <c r="L503" s="9"/>
    </row>
    <row r="504" spans="1:12">
      <c r="B504" s="18" t="s">
        <v>101</v>
      </c>
      <c r="D504" s="80"/>
      <c r="G504" s="119"/>
      <c r="H504" s="58"/>
      <c r="I504" s="58"/>
      <c r="L504" s="9"/>
    </row>
    <row r="505" spans="1:12" s="14" customFormat="1" ht="69.75" customHeight="1">
      <c r="A505" s="1" t="s">
        <v>74</v>
      </c>
      <c r="B505" s="42" t="s">
        <v>834</v>
      </c>
      <c r="C505" s="13"/>
      <c r="D505" s="16"/>
      <c r="E505" s="68"/>
      <c r="F505" s="68" t="str">
        <f>IF(SUM(D505*E505)=0,"",SUM(D505*E505))</f>
        <v/>
      </c>
      <c r="G505" s="119"/>
      <c r="H505" s="9"/>
      <c r="I505" s="9"/>
      <c r="L505" s="9"/>
    </row>
    <row r="506" spans="1:12" s="14" customFormat="1">
      <c r="A506" s="1"/>
      <c r="B506" s="9"/>
      <c r="C506" s="13"/>
      <c r="D506" s="16"/>
      <c r="E506" s="68"/>
      <c r="F506" s="68"/>
      <c r="G506" s="119"/>
      <c r="H506" s="9"/>
      <c r="I506" s="9"/>
      <c r="L506" s="9"/>
    </row>
    <row r="507" spans="1:12" s="14" customFormat="1">
      <c r="A507" s="1"/>
      <c r="B507" s="42" t="s">
        <v>328</v>
      </c>
      <c r="C507" s="13"/>
      <c r="D507" s="16"/>
      <c r="E507" s="68"/>
      <c r="F507" s="68"/>
      <c r="G507" s="119"/>
      <c r="H507" s="9"/>
      <c r="I507" s="9"/>
      <c r="L507" s="9"/>
    </row>
    <row r="508" spans="1:12" s="14" customFormat="1">
      <c r="A508" s="7" t="s">
        <v>444</v>
      </c>
      <c r="B508" s="48" t="s">
        <v>342</v>
      </c>
      <c r="C508" s="13" t="s">
        <v>9</v>
      </c>
      <c r="D508" s="22">
        <v>50</v>
      </c>
      <c r="E508" s="68"/>
      <c r="F508" s="68" t="str">
        <f t="shared" ref="F508:F520" si="8">IF(SUM(D508*E508)=0,"",SUM(D508*E508))</f>
        <v/>
      </c>
      <c r="G508" s="22"/>
      <c r="H508" s="16"/>
      <c r="I508" s="9"/>
      <c r="L508" s="9"/>
    </row>
    <row r="509" spans="1:12" s="14" customFormat="1">
      <c r="A509" s="7" t="s">
        <v>445</v>
      </c>
      <c r="B509" s="48" t="s">
        <v>341</v>
      </c>
      <c r="C509" s="13" t="s">
        <v>9</v>
      </c>
      <c r="D509" s="22">
        <v>50</v>
      </c>
      <c r="E509" s="68"/>
      <c r="F509" s="68" t="str">
        <f t="shared" si="8"/>
        <v/>
      </c>
      <c r="G509" s="22"/>
      <c r="H509" s="16"/>
      <c r="I509" s="9"/>
      <c r="L509" s="9"/>
    </row>
    <row r="510" spans="1:12" s="14" customFormat="1">
      <c r="A510" s="7" t="s">
        <v>446</v>
      </c>
      <c r="B510" s="48" t="s">
        <v>340</v>
      </c>
      <c r="C510" s="13" t="s">
        <v>9</v>
      </c>
      <c r="D510" s="22">
        <v>50</v>
      </c>
      <c r="E510" s="68"/>
      <c r="F510" s="68" t="str">
        <f t="shared" si="8"/>
        <v/>
      </c>
      <c r="G510" s="22"/>
      <c r="H510" s="16"/>
      <c r="I510" s="9"/>
      <c r="L510" s="9"/>
    </row>
    <row r="511" spans="1:12" s="14" customFormat="1">
      <c r="A511" s="7" t="s">
        <v>447</v>
      </c>
      <c r="B511" s="48" t="s">
        <v>339</v>
      </c>
      <c r="C511" s="13" t="s">
        <v>9</v>
      </c>
      <c r="D511" s="22">
        <v>50</v>
      </c>
      <c r="E511" s="68"/>
      <c r="F511" s="68" t="str">
        <f t="shared" si="8"/>
        <v/>
      </c>
      <c r="G511" s="22"/>
      <c r="H511" s="16"/>
      <c r="I511" s="9"/>
      <c r="L511" s="9"/>
    </row>
    <row r="512" spans="1:12" s="14" customFormat="1">
      <c r="A512" s="7" t="s">
        <v>448</v>
      </c>
      <c r="B512" s="48" t="s">
        <v>338</v>
      </c>
      <c r="C512" s="13" t="s">
        <v>9</v>
      </c>
      <c r="D512" s="22">
        <v>50</v>
      </c>
      <c r="E512" s="68"/>
      <c r="F512" s="68" t="str">
        <f t="shared" si="8"/>
        <v/>
      </c>
      <c r="G512" s="22"/>
      <c r="H512" s="16"/>
      <c r="I512" s="9"/>
      <c r="L512" s="9"/>
    </row>
    <row r="513" spans="1:12" s="14" customFormat="1">
      <c r="A513" s="1" t="s">
        <v>449</v>
      </c>
      <c r="B513" s="48" t="s">
        <v>337</v>
      </c>
      <c r="C513" s="13" t="s">
        <v>9</v>
      </c>
      <c r="D513" s="22">
        <v>50</v>
      </c>
      <c r="E513" s="68"/>
      <c r="F513" s="68" t="str">
        <f t="shared" si="8"/>
        <v/>
      </c>
      <c r="G513" s="22"/>
      <c r="H513" s="16"/>
      <c r="I513" s="9"/>
      <c r="L513" s="9"/>
    </row>
    <row r="514" spans="1:12" s="14" customFormat="1">
      <c r="A514" s="1" t="s">
        <v>450</v>
      </c>
      <c r="B514" s="48" t="s">
        <v>336</v>
      </c>
      <c r="C514" s="13" t="s">
        <v>9</v>
      </c>
      <c r="D514" s="22">
        <v>50</v>
      </c>
      <c r="E514" s="68"/>
      <c r="F514" s="68" t="str">
        <f t="shared" si="8"/>
        <v/>
      </c>
      <c r="G514" s="22"/>
      <c r="H514" s="16"/>
      <c r="I514" s="9"/>
      <c r="L514" s="9"/>
    </row>
    <row r="515" spans="1:12" s="14" customFormat="1">
      <c r="A515" s="1" t="s">
        <v>456</v>
      </c>
      <c r="B515" s="48" t="s">
        <v>335</v>
      </c>
      <c r="C515" s="13" t="s">
        <v>9</v>
      </c>
      <c r="D515" s="22">
        <v>50</v>
      </c>
      <c r="E515" s="68"/>
      <c r="F515" s="68" t="str">
        <f t="shared" si="8"/>
        <v/>
      </c>
      <c r="G515" s="22"/>
      <c r="H515" s="16"/>
      <c r="I515" s="9"/>
      <c r="L515" s="9"/>
    </row>
    <row r="516" spans="1:12" s="14" customFormat="1">
      <c r="A516" s="15" t="s">
        <v>451</v>
      </c>
      <c r="B516" s="2" t="s">
        <v>334</v>
      </c>
      <c r="C516" s="13" t="s">
        <v>9</v>
      </c>
      <c r="D516" s="22">
        <v>100</v>
      </c>
      <c r="E516" s="68"/>
      <c r="F516" s="68" t="str">
        <f t="shared" si="8"/>
        <v/>
      </c>
      <c r="G516" s="22"/>
      <c r="H516" s="16"/>
      <c r="L516" s="9"/>
    </row>
    <row r="517" spans="1:12" s="14" customFormat="1">
      <c r="A517" s="15" t="s">
        <v>457</v>
      </c>
      <c r="B517" s="2" t="s">
        <v>376</v>
      </c>
      <c r="C517" s="13" t="s">
        <v>9</v>
      </c>
      <c r="D517" s="22">
        <v>100</v>
      </c>
      <c r="E517" s="68"/>
      <c r="F517" s="68" t="str">
        <f t="shared" si="8"/>
        <v/>
      </c>
      <c r="G517" s="22"/>
      <c r="H517" s="16"/>
      <c r="L517" s="9"/>
    </row>
    <row r="518" spans="1:12" s="14" customFormat="1">
      <c r="A518" s="15" t="s">
        <v>458</v>
      </c>
      <c r="B518" s="2" t="s">
        <v>794</v>
      </c>
      <c r="C518" s="13" t="s">
        <v>9</v>
      </c>
      <c r="D518" s="22">
        <v>200</v>
      </c>
      <c r="E518" s="68"/>
      <c r="F518" s="68" t="str">
        <f t="shared" si="8"/>
        <v/>
      </c>
      <c r="G518" s="22"/>
      <c r="H518" s="22"/>
      <c r="L518" s="9"/>
    </row>
    <row r="519" spans="1:12" s="14" customFormat="1">
      <c r="A519" s="15" t="s">
        <v>459</v>
      </c>
      <c r="B519" s="2" t="s">
        <v>795</v>
      </c>
      <c r="C519" s="13" t="s">
        <v>9</v>
      </c>
      <c r="D519" s="22">
        <v>100</v>
      </c>
      <c r="E519" s="68"/>
      <c r="F519" s="68" t="str">
        <f t="shared" si="8"/>
        <v/>
      </c>
      <c r="G519" s="22"/>
      <c r="H519" s="22"/>
      <c r="L519" s="9"/>
    </row>
    <row r="520" spans="1:12" s="14" customFormat="1">
      <c r="A520" s="15" t="s">
        <v>9</v>
      </c>
      <c r="B520" s="2" t="s">
        <v>796</v>
      </c>
      <c r="C520" s="13" t="s">
        <v>9</v>
      </c>
      <c r="D520" s="22">
        <v>100</v>
      </c>
      <c r="E520" s="68"/>
      <c r="F520" s="68" t="str">
        <f t="shared" si="8"/>
        <v/>
      </c>
      <c r="G520" s="22"/>
      <c r="H520" s="22"/>
      <c r="L520" s="9"/>
    </row>
    <row r="521" spans="1:12" s="14" customFormat="1">
      <c r="A521" s="1"/>
      <c r="B521" s="9"/>
      <c r="C521" s="13"/>
      <c r="D521" s="22"/>
      <c r="E521" s="87"/>
      <c r="F521" s="87"/>
      <c r="G521" s="9"/>
      <c r="H521" s="9"/>
      <c r="I521" s="9"/>
      <c r="L521" s="9"/>
    </row>
    <row r="522" spans="1:12" s="14" customFormat="1">
      <c r="A522" s="1"/>
      <c r="B522" s="42" t="s">
        <v>329</v>
      </c>
      <c r="C522" s="13"/>
      <c r="D522" s="16"/>
      <c r="E522" s="68"/>
      <c r="F522" s="68"/>
      <c r="G522" s="9"/>
      <c r="H522" s="9"/>
      <c r="I522" s="9"/>
      <c r="L522" s="9"/>
    </row>
    <row r="523" spans="1:12" s="14" customFormat="1">
      <c r="A523" s="1" t="s">
        <v>455</v>
      </c>
      <c r="B523" s="2" t="s">
        <v>377</v>
      </c>
      <c r="C523" s="13" t="s">
        <v>9</v>
      </c>
      <c r="D523" s="22">
        <v>20</v>
      </c>
      <c r="E523" s="68"/>
      <c r="F523" s="68" t="str">
        <f>IF(SUM(D523*E523)=0,"",SUM(D523*E523))</f>
        <v/>
      </c>
      <c r="G523" s="16"/>
      <c r="H523" s="22"/>
      <c r="I523" s="9"/>
      <c r="L523" s="9"/>
    </row>
    <row r="524" spans="1:12" s="14" customFormat="1">
      <c r="A524" s="1" t="s">
        <v>453</v>
      </c>
      <c r="B524" s="2" t="s">
        <v>376</v>
      </c>
      <c r="C524" s="13" t="s">
        <v>9</v>
      </c>
      <c r="D524" s="22">
        <v>20</v>
      </c>
      <c r="E524" s="68"/>
      <c r="F524" s="68" t="str">
        <f>IF(SUM(D524*E524)=0,"",SUM(D524*E524))</f>
        <v/>
      </c>
      <c r="G524" s="16"/>
      <c r="H524" s="22"/>
      <c r="I524" s="9"/>
      <c r="L524" s="9"/>
    </row>
    <row r="525" spans="1:12" s="14" customFormat="1">
      <c r="A525" s="15" t="s">
        <v>462</v>
      </c>
      <c r="B525" s="2" t="s">
        <v>794</v>
      </c>
      <c r="C525" s="13" t="s">
        <v>9</v>
      </c>
      <c r="D525" s="22">
        <v>20</v>
      </c>
      <c r="E525" s="68"/>
      <c r="F525" s="68" t="str">
        <f>IF(SUM(D525*E525)=0,"",SUM(D525*E525))</f>
        <v/>
      </c>
      <c r="G525" s="22"/>
      <c r="H525" s="22"/>
      <c r="L525" s="9"/>
    </row>
    <row r="526" spans="1:12" s="14" customFormat="1">
      <c r="A526" s="15" t="s">
        <v>460</v>
      </c>
      <c r="B526" s="2" t="s">
        <v>795</v>
      </c>
      <c r="C526" s="13" t="s">
        <v>9</v>
      </c>
      <c r="D526" s="22">
        <v>20</v>
      </c>
      <c r="E526" s="68"/>
      <c r="F526" s="68" t="str">
        <f>IF(SUM(D526*E526)=0,"",SUM(D526*E526))</f>
        <v/>
      </c>
      <c r="G526" s="22"/>
      <c r="H526" s="22"/>
      <c r="L526" s="9"/>
    </row>
    <row r="527" spans="1:12" s="14" customFormat="1">
      <c r="A527" s="15" t="s">
        <v>452</v>
      </c>
      <c r="B527" s="2" t="s">
        <v>796</v>
      </c>
      <c r="C527" s="13" t="s">
        <v>9</v>
      </c>
      <c r="D527" s="22">
        <v>20</v>
      </c>
      <c r="E527" s="68"/>
      <c r="F527" s="68" t="str">
        <f>IF(SUM(D527*E527)=0,"",SUM(D527*E527))</f>
        <v/>
      </c>
      <c r="G527" s="22"/>
      <c r="H527" s="22"/>
      <c r="L527" s="9"/>
    </row>
    <row r="528" spans="1:12" s="14" customFormat="1">
      <c r="A528" s="1"/>
      <c r="B528" s="2"/>
      <c r="C528" s="13"/>
      <c r="D528" s="16"/>
      <c r="E528" s="68"/>
      <c r="F528" s="68"/>
      <c r="G528" s="16"/>
      <c r="H528" s="9"/>
      <c r="I528" s="9"/>
      <c r="L528" s="9"/>
    </row>
    <row r="529" spans="1:12" s="14" customFormat="1" ht="60" customHeight="1">
      <c r="A529" s="1" t="s">
        <v>75</v>
      </c>
      <c r="B529" s="42" t="s">
        <v>835</v>
      </c>
      <c r="C529" s="13"/>
      <c r="D529" s="16"/>
      <c r="E529" s="68"/>
      <c r="F529" s="68"/>
      <c r="G529" s="119"/>
      <c r="H529" s="9"/>
      <c r="I529" s="9"/>
      <c r="L529" s="9"/>
    </row>
    <row r="530" spans="1:12" s="14" customFormat="1">
      <c r="A530" s="7" t="s">
        <v>444</v>
      </c>
      <c r="B530" s="48" t="s">
        <v>333</v>
      </c>
      <c r="C530" s="13" t="s">
        <v>9</v>
      </c>
      <c r="D530" s="16">
        <v>50</v>
      </c>
      <c r="E530" s="68"/>
      <c r="F530" s="68" t="str">
        <f t="shared" ref="F530:F535" si="9">IF(SUM(D530*E530)=0,"",SUM(D530*E530))</f>
        <v/>
      </c>
      <c r="G530" s="16"/>
      <c r="H530" s="22"/>
      <c r="I530" s="9"/>
      <c r="L530" s="9"/>
    </row>
    <row r="531" spans="1:12" s="14" customFormat="1">
      <c r="A531" s="7" t="s">
        <v>445</v>
      </c>
      <c r="B531" s="48" t="s">
        <v>332</v>
      </c>
      <c r="C531" s="13" t="s">
        <v>9</v>
      </c>
      <c r="D531" s="16">
        <v>50</v>
      </c>
      <c r="E531" s="68"/>
      <c r="F531" s="68" t="str">
        <f t="shared" si="9"/>
        <v/>
      </c>
      <c r="G531" s="16"/>
      <c r="H531" s="22"/>
      <c r="I531" s="9"/>
      <c r="L531" s="9"/>
    </row>
    <row r="532" spans="1:12" s="14" customFormat="1">
      <c r="A532" s="7" t="s">
        <v>446</v>
      </c>
      <c r="B532" s="48" t="s">
        <v>331</v>
      </c>
      <c r="C532" s="13" t="s">
        <v>9</v>
      </c>
      <c r="D532" s="16">
        <v>50</v>
      </c>
      <c r="E532" s="68"/>
      <c r="F532" s="68" t="str">
        <f t="shared" si="9"/>
        <v/>
      </c>
      <c r="G532" s="16"/>
      <c r="H532" s="22"/>
      <c r="I532" s="9"/>
      <c r="L532" s="9"/>
    </row>
    <row r="533" spans="1:12" s="14" customFormat="1">
      <c r="A533" s="7" t="s">
        <v>447</v>
      </c>
      <c r="B533" s="48" t="s">
        <v>797</v>
      </c>
      <c r="C533" s="13" t="s">
        <v>9</v>
      </c>
      <c r="D533" s="16">
        <v>50</v>
      </c>
      <c r="E533" s="68"/>
      <c r="F533" s="68" t="str">
        <f t="shared" si="9"/>
        <v/>
      </c>
      <c r="G533" s="16"/>
      <c r="H533" s="22"/>
      <c r="I533" s="9"/>
      <c r="L533" s="9"/>
    </row>
    <row r="534" spans="1:12" s="14" customFormat="1">
      <c r="A534" s="7" t="s">
        <v>448</v>
      </c>
      <c r="B534" s="48" t="s">
        <v>330</v>
      </c>
      <c r="C534" s="13" t="s">
        <v>9</v>
      </c>
      <c r="D534" s="16">
        <v>50</v>
      </c>
      <c r="E534" s="68"/>
      <c r="F534" s="68" t="str">
        <f t="shared" si="9"/>
        <v/>
      </c>
      <c r="G534" s="16"/>
      <c r="H534" s="22"/>
      <c r="I534" s="9"/>
      <c r="L534" s="9"/>
    </row>
    <row r="535" spans="1:12" s="14" customFormat="1">
      <c r="A535" s="7" t="s">
        <v>449</v>
      </c>
      <c r="B535" s="48" t="s">
        <v>378</v>
      </c>
      <c r="C535" s="13" t="s">
        <v>9</v>
      </c>
      <c r="D535" s="16">
        <v>50</v>
      </c>
      <c r="E535" s="68"/>
      <c r="F535" s="68" t="str">
        <f t="shared" si="9"/>
        <v/>
      </c>
      <c r="G535" s="16"/>
      <c r="H535" s="22"/>
      <c r="I535" s="9"/>
      <c r="L535" s="9"/>
    </row>
    <row r="536" spans="1:12" s="14" customFormat="1">
      <c r="A536" s="1"/>
      <c r="B536" s="9"/>
      <c r="C536" s="13"/>
      <c r="D536" s="13"/>
      <c r="E536" s="87"/>
      <c r="F536" s="87"/>
      <c r="G536" s="9"/>
      <c r="H536" s="9"/>
      <c r="I536" s="9"/>
      <c r="L536" s="9"/>
    </row>
    <row r="537" spans="1:12" s="14" customFormat="1" ht="45">
      <c r="A537" s="1" t="s">
        <v>76</v>
      </c>
      <c r="B537" s="2" t="s">
        <v>351</v>
      </c>
      <c r="C537" s="13"/>
      <c r="D537" s="22"/>
      <c r="E537" s="68"/>
      <c r="F537" s="68" t="str">
        <f>IF(SUM(D537*E537)=0,"",SUM(D537*E537))</f>
        <v/>
      </c>
      <c r="L537" s="9"/>
    </row>
    <row r="538" spans="1:12" s="14" customFormat="1">
      <c r="A538" s="1"/>
      <c r="B538" s="2"/>
      <c r="C538" s="13"/>
      <c r="D538" s="22"/>
      <c r="E538" s="68"/>
      <c r="F538" s="68"/>
      <c r="L538" s="9"/>
    </row>
    <row r="539" spans="1:12" s="14" customFormat="1">
      <c r="A539" s="1"/>
      <c r="B539" s="42" t="s">
        <v>328</v>
      </c>
      <c r="C539" s="13"/>
      <c r="D539" s="16"/>
      <c r="E539" s="68"/>
      <c r="F539" s="68"/>
      <c r="G539" s="119"/>
      <c r="H539" s="9"/>
      <c r="I539" s="9"/>
      <c r="L539" s="9"/>
    </row>
    <row r="540" spans="1:12">
      <c r="A540" s="7" t="s">
        <v>444</v>
      </c>
      <c r="B540" s="48" t="s">
        <v>343</v>
      </c>
      <c r="C540" s="13" t="s">
        <v>8</v>
      </c>
      <c r="D540" s="22">
        <v>15</v>
      </c>
      <c r="F540" s="114" t="str">
        <f t="shared" ref="F540:F552" si="10">IF(SUM(D540*E540)=0,"",SUM(D540*E540))</f>
        <v/>
      </c>
      <c r="G540" s="54"/>
      <c r="H540" s="58"/>
      <c r="I540" s="58"/>
      <c r="L540" s="9"/>
    </row>
    <row r="541" spans="1:12">
      <c r="A541" s="7" t="s">
        <v>445</v>
      </c>
      <c r="B541" s="48" t="s">
        <v>344</v>
      </c>
      <c r="C541" s="13" t="s">
        <v>8</v>
      </c>
      <c r="D541" s="22">
        <v>15</v>
      </c>
      <c r="F541" s="114" t="str">
        <f t="shared" si="10"/>
        <v/>
      </c>
      <c r="G541" s="54"/>
      <c r="H541" s="58"/>
      <c r="I541" s="58"/>
      <c r="L541" s="9"/>
    </row>
    <row r="542" spans="1:12">
      <c r="A542" s="7" t="s">
        <v>446</v>
      </c>
      <c r="B542" s="48" t="s">
        <v>345</v>
      </c>
      <c r="C542" s="13" t="s">
        <v>8</v>
      </c>
      <c r="D542" s="22">
        <v>15</v>
      </c>
      <c r="F542" s="114" t="str">
        <f t="shared" si="10"/>
        <v/>
      </c>
      <c r="G542" s="54"/>
      <c r="H542" s="58"/>
      <c r="I542" s="58"/>
      <c r="L542" s="9"/>
    </row>
    <row r="543" spans="1:12">
      <c r="A543" s="7" t="s">
        <v>447</v>
      </c>
      <c r="B543" s="48" t="s">
        <v>346</v>
      </c>
      <c r="C543" s="13" t="s">
        <v>8</v>
      </c>
      <c r="D543" s="22">
        <v>15</v>
      </c>
      <c r="F543" s="114" t="str">
        <f t="shared" si="10"/>
        <v/>
      </c>
      <c r="G543" s="54"/>
      <c r="H543" s="58"/>
      <c r="I543" s="58"/>
      <c r="L543" s="9"/>
    </row>
    <row r="544" spans="1:12">
      <c r="A544" s="7" t="s">
        <v>448</v>
      </c>
      <c r="B544" s="48" t="s">
        <v>347</v>
      </c>
      <c r="C544" s="13" t="s">
        <v>8</v>
      </c>
      <c r="D544" s="22">
        <v>15</v>
      </c>
      <c r="F544" s="114" t="str">
        <f t="shared" si="10"/>
        <v/>
      </c>
      <c r="G544" s="54"/>
      <c r="H544" s="58"/>
      <c r="I544" s="58"/>
      <c r="L544" s="9"/>
    </row>
    <row r="545" spans="1:12">
      <c r="A545" s="7" t="s">
        <v>449</v>
      </c>
      <c r="B545" s="48" t="s">
        <v>348</v>
      </c>
      <c r="C545" s="13" t="s">
        <v>8</v>
      </c>
      <c r="D545" s="22">
        <v>15</v>
      </c>
      <c r="F545" s="114" t="str">
        <f t="shared" si="10"/>
        <v/>
      </c>
      <c r="G545" s="54"/>
      <c r="H545" s="58"/>
      <c r="I545" s="58"/>
      <c r="L545" s="9"/>
    </row>
    <row r="546" spans="1:12">
      <c r="A546" s="7" t="s">
        <v>450</v>
      </c>
      <c r="B546" s="48" t="s">
        <v>349</v>
      </c>
      <c r="C546" s="13" t="s">
        <v>8</v>
      </c>
      <c r="D546" s="22">
        <v>15</v>
      </c>
      <c r="F546" s="114" t="str">
        <f t="shared" si="10"/>
        <v/>
      </c>
      <c r="G546" s="54"/>
      <c r="H546" s="58"/>
      <c r="I546" s="58"/>
      <c r="L546" s="9"/>
    </row>
    <row r="547" spans="1:12">
      <c r="A547" s="7" t="s">
        <v>456</v>
      </c>
      <c r="B547" s="48" t="s">
        <v>350</v>
      </c>
      <c r="C547" s="13" t="s">
        <v>8</v>
      </c>
      <c r="D547" s="22">
        <v>15</v>
      </c>
      <c r="F547" s="114" t="str">
        <f t="shared" si="10"/>
        <v/>
      </c>
      <c r="G547" s="54"/>
      <c r="H547" s="58"/>
      <c r="I547" s="58"/>
      <c r="L547" s="9"/>
    </row>
    <row r="548" spans="1:12">
      <c r="A548" s="7" t="s">
        <v>451</v>
      </c>
      <c r="B548" s="48" t="s">
        <v>801</v>
      </c>
      <c r="C548" s="13" t="s">
        <v>8</v>
      </c>
      <c r="D548" s="22">
        <v>30</v>
      </c>
      <c r="F548" s="114" t="str">
        <f t="shared" si="10"/>
        <v/>
      </c>
      <c r="G548" s="54"/>
      <c r="H548" s="58"/>
      <c r="I548" s="58"/>
      <c r="L548" s="9"/>
    </row>
    <row r="549" spans="1:12" s="14" customFormat="1">
      <c r="A549" s="15" t="s">
        <v>457</v>
      </c>
      <c r="B549" s="2" t="s">
        <v>798</v>
      </c>
      <c r="C549" s="13" t="s">
        <v>8</v>
      </c>
      <c r="D549" s="22">
        <v>30</v>
      </c>
      <c r="E549" s="68"/>
      <c r="F549" s="68" t="str">
        <f t="shared" si="10"/>
        <v/>
      </c>
      <c r="G549" s="54"/>
      <c r="L549" s="9"/>
    </row>
    <row r="550" spans="1:12">
      <c r="A550" s="7" t="s">
        <v>458</v>
      </c>
      <c r="B550" s="48" t="s">
        <v>802</v>
      </c>
      <c r="C550" s="13" t="s">
        <v>8</v>
      </c>
      <c r="D550" s="22">
        <v>60</v>
      </c>
      <c r="F550" s="114" t="str">
        <f t="shared" si="10"/>
        <v/>
      </c>
      <c r="G550" s="54"/>
      <c r="H550" s="58"/>
      <c r="I550" s="58"/>
      <c r="L550" s="9"/>
    </row>
    <row r="551" spans="1:12" s="14" customFormat="1">
      <c r="A551" s="15" t="s">
        <v>459</v>
      </c>
      <c r="B551" s="2" t="s">
        <v>803</v>
      </c>
      <c r="C551" s="13" t="s">
        <v>8</v>
      </c>
      <c r="D551" s="22">
        <v>30</v>
      </c>
      <c r="E551" s="68"/>
      <c r="F551" s="68" t="str">
        <f t="shared" si="10"/>
        <v/>
      </c>
      <c r="G551" s="54"/>
      <c r="L551" s="9"/>
    </row>
    <row r="552" spans="1:12" s="14" customFormat="1">
      <c r="A552" s="15" t="s">
        <v>9</v>
      </c>
      <c r="B552" s="2" t="s">
        <v>804</v>
      </c>
      <c r="C552" s="13" t="s">
        <v>8</v>
      </c>
      <c r="D552" s="22">
        <v>30</v>
      </c>
      <c r="E552" s="68"/>
      <c r="F552" s="68" t="str">
        <f t="shared" si="10"/>
        <v/>
      </c>
      <c r="G552" s="54"/>
      <c r="L552" s="9"/>
    </row>
    <row r="553" spans="1:12" s="14" customFormat="1">
      <c r="A553" s="15"/>
      <c r="B553" s="2"/>
      <c r="C553" s="13"/>
      <c r="D553" s="22"/>
      <c r="E553" s="68"/>
      <c r="F553" s="68"/>
      <c r="G553" s="22"/>
      <c r="L553" s="9"/>
    </row>
    <row r="554" spans="1:12" s="14" customFormat="1">
      <c r="A554" s="1"/>
      <c r="B554" s="42" t="s">
        <v>329</v>
      </c>
      <c r="C554" s="13"/>
      <c r="D554" s="16"/>
      <c r="E554" s="68"/>
      <c r="F554" s="68"/>
      <c r="G554" s="9"/>
      <c r="H554" s="9"/>
      <c r="I554" s="9"/>
      <c r="L554" s="9"/>
    </row>
    <row r="555" spans="1:12" s="14" customFormat="1">
      <c r="A555" s="1" t="s">
        <v>455</v>
      </c>
      <c r="B555" s="2" t="s">
        <v>799</v>
      </c>
      <c r="C555" s="13" t="s">
        <v>8</v>
      </c>
      <c r="D555" s="22">
        <v>6</v>
      </c>
      <c r="E555" s="68"/>
      <c r="F555" s="68" t="str">
        <f>IF(SUM(D555*E555)=0,"",SUM(D555*E555))</f>
        <v/>
      </c>
      <c r="G555" s="16"/>
      <c r="H555" s="22"/>
      <c r="I555" s="9"/>
      <c r="L555" s="9"/>
    </row>
    <row r="556" spans="1:12" s="14" customFormat="1">
      <c r="A556" s="1" t="s">
        <v>453</v>
      </c>
      <c r="B556" s="2" t="s">
        <v>800</v>
      </c>
      <c r="C556" s="13" t="s">
        <v>8</v>
      </c>
      <c r="D556" s="22">
        <v>6</v>
      </c>
      <c r="E556" s="68"/>
      <c r="F556" s="68" t="str">
        <f>IF(SUM(D556*E556)=0,"",SUM(D556*E556))</f>
        <v/>
      </c>
      <c r="G556" s="16"/>
      <c r="H556" s="22"/>
      <c r="I556" s="9"/>
      <c r="L556" s="9"/>
    </row>
    <row r="557" spans="1:12">
      <c r="A557" s="7" t="s">
        <v>462</v>
      </c>
      <c r="B557" s="48" t="s">
        <v>802</v>
      </c>
      <c r="C557" s="13" t="s">
        <v>8</v>
      </c>
      <c r="D557" s="22">
        <v>6</v>
      </c>
      <c r="F557" s="114" t="str">
        <f>IF(SUM(D557*E557)=0,"",SUM(D557*E557))</f>
        <v/>
      </c>
      <c r="G557" s="54"/>
      <c r="H557" s="58"/>
      <c r="I557" s="58"/>
      <c r="L557" s="9"/>
    </row>
    <row r="558" spans="1:12" s="14" customFormat="1">
      <c r="A558" s="15" t="s">
        <v>460</v>
      </c>
      <c r="B558" s="2" t="s">
        <v>803</v>
      </c>
      <c r="C558" s="13" t="s">
        <v>8</v>
      </c>
      <c r="D558" s="22">
        <v>6</v>
      </c>
      <c r="E558" s="68"/>
      <c r="F558" s="68" t="str">
        <f>IF(SUM(D558*E558)=0,"",SUM(D558*E558))</f>
        <v/>
      </c>
      <c r="G558" s="54"/>
      <c r="L558" s="9"/>
    </row>
    <row r="559" spans="1:12" s="14" customFormat="1">
      <c r="A559" s="15" t="s">
        <v>452</v>
      </c>
      <c r="B559" s="2" t="s">
        <v>804</v>
      </c>
      <c r="C559" s="13" t="s">
        <v>8</v>
      </c>
      <c r="D559" s="22">
        <v>6</v>
      </c>
      <c r="E559" s="68"/>
      <c r="F559" s="68" t="str">
        <f>IF(SUM(D559*E559)=0,"",SUM(D559*E559))</f>
        <v/>
      </c>
      <c r="G559" s="54"/>
      <c r="L559" s="9"/>
    </row>
    <row r="560" spans="1:12" s="14" customFormat="1">
      <c r="A560" s="1"/>
      <c r="B560" s="48"/>
      <c r="C560" s="13"/>
      <c r="D560" s="22"/>
      <c r="E560" s="68"/>
      <c r="F560" s="68"/>
      <c r="G560" s="22"/>
      <c r="L560" s="9"/>
    </row>
    <row r="561" spans="1:12" s="14" customFormat="1" ht="56.25">
      <c r="A561" s="15" t="s">
        <v>77</v>
      </c>
      <c r="B561" s="52" t="s">
        <v>352</v>
      </c>
      <c r="C561" s="13"/>
      <c r="D561" s="13"/>
      <c r="E561" s="68"/>
      <c r="F561" s="68"/>
      <c r="G561" s="16"/>
      <c r="H561" s="9"/>
      <c r="I561" s="9"/>
      <c r="L561" s="9"/>
    </row>
    <row r="562" spans="1:12" s="14" customFormat="1">
      <c r="A562" s="15" t="s">
        <v>444</v>
      </c>
      <c r="B562" s="52" t="s">
        <v>353</v>
      </c>
      <c r="C562" s="13" t="s">
        <v>102</v>
      </c>
      <c r="D562" s="16">
        <v>50</v>
      </c>
      <c r="E562" s="68"/>
      <c r="F562" s="68" t="str">
        <f>IF(SUM(D562*E562)=0,"",SUM(D562*E562))</f>
        <v/>
      </c>
      <c r="G562" s="9"/>
      <c r="H562" s="9"/>
      <c r="I562" s="9"/>
      <c r="L562" s="9"/>
    </row>
    <row r="563" spans="1:12" s="14" customFormat="1">
      <c r="A563" s="15" t="s">
        <v>445</v>
      </c>
      <c r="B563" s="52" t="s">
        <v>354</v>
      </c>
      <c r="C563" s="13" t="s">
        <v>102</v>
      </c>
      <c r="D563" s="16">
        <v>10</v>
      </c>
      <c r="E563" s="68"/>
      <c r="F563" s="68" t="str">
        <f>IF(SUM(D563*E563)=0,"",SUM(D563*E563))</f>
        <v/>
      </c>
      <c r="G563" s="9"/>
      <c r="H563" s="9"/>
      <c r="I563" s="9"/>
      <c r="L563" s="9"/>
    </row>
    <row r="564" spans="1:12" s="14" customFormat="1">
      <c r="A564" s="15" t="s">
        <v>446</v>
      </c>
      <c r="B564" s="52" t="s">
        <v>805</v>
      </c>
      <c r="C564" s="13" t="s">
        <v>8</v>
      </c>
      <c r="D564" s="16">
        <v>130</v>
      </c>
      <c r="E564" s="68"/>
      <c r="F564" s="68" t="str">
        <f>IF(SUM(D564*E564)=0,"",SUM(D564*E564))</f>
        <v/>
      </c>
      <c r="G564" s="9"/>
      <c r="H564" s="9"/>
      <c r="I564" s="9"/>
      <c r="L564" s="9"/>
    </row>
    <row r="565" spans="1:12" s="14" customFormat="1">
      <c r="A565" s="1"/>
      <c r="B565" s="48"/>
      <c r="C565" s="13"/>
      <c r="D565" s="16"/>
      <c r="E565" s="68"/>
      <c r="F565" s="68"/>
      <c r="G565" s="9"/>
      <c r="H565" s="9"/>
      <c r="I565" s="9"/>
      <c r="L565" s="9"/>
    </row>
    <row r="566" spans="1:12" s="14" customFormat="1" ht="33.75">
      <c r="A566" s="7" t="s">
        <v>78</v>
      </c>
      <c r="B566" s="52" t="s">
        <v>291</v>
      </c>
      <c r="C566" s="93" t="s">
        <v>102</v>
      </c>
      <c r="D566" s="93">
        <v>40</v>
      </c>
      <c r="E566" s="85"/>
      <c r="F566" s="68" t="str">
        <f>IF(SUM(D566*E566)=0,"",SUM(D566*E566))</f>
        <v/>
      </c>
      <c r="G566" s="9"/>
      <c r="H566" s="9"/>
      <c r="I566" s="9"/>
      <c r="L566" s="9"/>
    </row>
    <row r="567" spans="1:12" s="14" customFormat="1">
      <c r="A567" s="7"/>
      <c r="B567" s="9"/>
      <c r="C567" s="13"/>
      <c r="D567" s="13"/>
      <c r="E567" s="87"/>
      <c r="F567" s="68"/>
      <c r="G567" s="9"/>
      <c r="H567" s="9"/>
      <c r="I567" s="9"/>
      <c r="L567" s="9"/>
    </row>
    <row r="568" spans="1:12" s="14" customFormat="1">
      <c r="A568" s="15" t="s">
        <v>79</v>
      </c>
      <c r="B568" s="52" t="s">
        <v>292</v>
      </c>
      <c r="C568" s="13" t="s">
        <v>145</v>
      </c>
      <c r="D568" s="22">
        <v>50</v>
      </c>
      <c r="E568" s="68"/>
      <c r="F568" s="68" t="str">
        <f>IF(SUM(D568*E568)=0,"",SUM(D568*E568))</f>
        <v/>
      </c>
      <c r="G568" s="17"/>
      <c r="L568" s="9"/>
    </row>
    <row r="569" spans="1:12" s="14" customFormat="1">
      <c r="A569" s="1"/>
      <c r="B569" s="48"/>
      <c r="C569" s="13"/>
      <c r="D569" s="22"/>
      <c r="E569" s="68"/>
      <c r="F569" s="68"/>
      <c r="L569" s="9"/>
    </row>
    <row r="570" spans="1:12" s="14" customFormat="1">
      <c r="A570" s="15" t="s">
        <v>80</v>
      </c>
      <c r="B570" s="52" t="s">
        <v>293</v>
      </c>
      <c r="C570" s="13" t="s">
        <v>9</v>
      </c>
      <c r="D570" s="22">
        <v>1000</v>
      </c>
      <c r="E570" s="68"/>
      <c r="F570" s="68" t="str">
        <f>IF(SUM(D570*E570)=0,"",SUM(D570*E570))</f>
        <v/>
      </c>
      <c r="G570" s="17"/>
      <c r="L570" s="9"/>
    </row>
    <row r="571" spans="1:12" s="14" customFormat="1">
      <c r="A571" s="15"/>
      <c r="B571" s="2"/>
      <c r="C571" s="13"/>
      <c r="D571" s="73"/>
      <c r="E571" s="68"/>
      <c r="F571" s="68"/>
      <c r="L571" s="9"/>
    </row>
    <row r="572" spans="1:12" s="14" customFormat="1" ht="22.5">
      <c r="A572" s="7" t="s">
        <v>81</v>
      </c>
      <c r="B572" s="42" t="s">
        <v>294</v>
      </c>
      <c r="C572" s="91" t="s">
        <v>8</v>
      </c>
      <c r="D572" s="94">
        <v>60</v>
      </c>
      <c r="E572" s="74"/>
      <c r="F572" s="68" t="str">
        <f>IF(SUM(D572*E572)=0,"",SUM(D572*E572))</f>
        <v/>
      </c>
      <c r="G572" s="9"/>
      <c r="H572" s="9"/>
      <c r="I572" s="9"/>
      <c r="L572" s="9"/>
    </row>
    <row r="573" spans="1:12" s="14" customFormat="1">
      <c r="A573" s="15"/>
      <c r="B573" s="2"/>
      <c r="C573" s="13"/>
      <c r="D573" s="88"/>
      <c r="E573" s="68"/>
      <c r="F573" s="68"/>
      <c r="G573" s="9"/>
      <c r="H573" s="9"/>
      <c r="I573" s="9"/>
      <c r="L573" s="9"/>
    </row>
    <row r="574" spans="1:12" s="14" customFormat="1" ht="23.25" customHeight="1">
      <c r="A574" s="7" t="s">
        <v>82</v>
      </c>
      <c r="B574" s="42" t="s">
        <v>295</v>
      </c>
      <c r="C574" s="91" t="s">
        <v>8</v>
      </c>
      <c r="D574" s="94">
        <v>40</v>
      </c>
      <c r="E574" s="74"/>
      <c r="F574" s="68" t="str">
        <f>IF(SUM(D574*E574)=0,"",SUM(D574*E574))</f>
        <v/>
      </c>
      <c r="G574" s="9"/>
      <c r="H574" s="9"/>
      <c r="I574" s="9"/>
      <c r="L574" s="9"/>
    </row>
    <row r="575" spans="1:12">
      <c r="C575" s="13"/>
      <c r="D575" s="88"/>
      <c r="E575" s="74"/>
      <c r="L575" s="9"/>
    </row>
    <row r="576" spans="1:12">
      <c r="B576" s="18" t="s">
        <v>146</v>
      </c>
      <c r="D576" s="80"/>
      <c r="G576" s="58"/>
      <c r="H576" s="58"/>
      <c r="I576" s="58"/>
      <c r="L576" s="9"/>
    </row>
    <row r="577" spans="1:12" s="14" customFormat="1" ht="67.5">
      <c r="A577" s="1" t="s">
        <v>83</v>
      </c>
      <c r="B577" s="48" t="s">
        <v>296</v>
      </c>
      <c r="C577" s="13"/>
      <c r="D577" s="16"/>
      <c r="E577" s="68"/>
      <c r="F577" s="68"/>
      <c r="G577" s="9"/>
      <c r="H577" s="9"/>
      <c r="I577" s="9"/>
      <c r="L577" s="9"/>
    </row>
    <row r="578" spans="1:12" s="14" customFormat="1">
      <c r="A578" s="15" t="s">
        <v>444</v>
      </c>
      <c r="B578" s="2" t="s">
        <v>124</v>
      </c>
      <c r="C578" s="13" t="s">
        <v>8</v>
      </c>
      <c r="D578" s="22">
        <v>100</v>
      </c>
      <c r="E578" s="68"/>
      <c r="F578" s="68" t="str">
        <f>IF(SUM(D578*E578)=0,"",SUM(D578*E578))</f>
        <v/>
      </c>
      <c r="L578" s="9"/>
    </row>
    <row r="579" spans="1:12" s="14" customFormat="1">
      <c r="A579" s="1" t="s">
        <v>445</v>
      </c>
      <c r="B579" s="48" t="s">
        <v>147</v>
      </c>
      <c r="C579" s="13" t="s">
        <v>9</v>
      </c>
      <c r="D579" s="16">
        <v>1000</v>
      </c>
      <c r="E579" s="68"/>
      <c r="F579" s="68" t="str">
        <f>IF(SUM(D579*E579)=0,"",SUM(D579*E579))</f>
        <v/>
      </c>
      <c r="G579" s="9"/>
      <c r="H579" s="9"/>
      <c r="I579" s="9"/>
      <c r="L579" s="9"/>
    </row>
    <row r="580" spans="1:12" s="14" customFormat="1">
      <c r="A580" s="1" t="s">
        <v>446</v>
      </c>
      <c r="B580" s="48" t="s">
        <v>148</v>
      </c>
      <c r="C580" s="13" t="s">
        <v>8</v>
      </c>
      <c r="D580" s="16">
        <v>500</v>
      </c>
      <c r="E580" s="68"/>
      <c r="F580" s="68" t="str">
        <f>IF(SUM(D580*E580)=0,"",SUM(D580*E580))</f>
        <v/>
      </c>
      <c r="G580" s="9"/>
      <c r="H580" s="9"/>
      <c r="I580" s="9"/>
      <c r="L580" s="9"/>
    </row>
    <row r="581" spans="1:12" s="14" customFormat="1">
      <c r="A581" s="1" t="s">
        <v>447</v>
      </c>
      <c r="B581" s="48" t="s">
        <v>149</v>
      </c>
      <c r="C581" s="13" t="s">
        <v>8</v>
      </c>
      <c r="D581" s="16">
        <v>500</v>
      </c>
      <c r="E581" s="68"/>
      <c r="F581" s="68" t="str">
        <f>IF(SUM(D581*E581)=0,"",SUM(D581*E581))</f>
        <v/>
      </c>
      <c r="G581" s="9"/>
      <c r="H581" s="9"/>
      <c r="I581" s="9"/>
      <c r="L581" s="9"/>
    </row>
    <row r="582" spans="1:12" s="14" customFormat="1">
      <c r="A582" s="15"/>
      <c r="B582" s="2"/>
      <c r="C582" s="91"/>
      <c r="D582" s="88"/>
      <c r="E582" s="74"/>
      <c r="F582" s="74"/>
      <c r="L582" s="9"/>
    </row>
    <row r="583" spans="1:12" s="51" customFormat="1" ht="45">
      <c r="A583" s="15" t="s">
        <v>84</v>
      </c>
      <c r="B583" s="48" t="s">
        <v>290</v>
      </c>
      <c r="C583" s="134"/>
      <c r="D583" s="134"/>
      <c r="E583" s="183"/>
      <c r="F583" s="183"/>
      <c r="L583" s="9"/>
    </row>
    <row r="584" spans="1:12" s="51" customFormat="1" ht="33.75">
      <c r="A584" s="15"/>
      <c r="B584" s="48" t="s">
        <v>144</v>
      </c>
      <c r="C584" s="13" t="s">
        <v>102</v>
      </c>
      <c r="D584" s="16">
        <v>50</v>
      </c>
      <c r="E584" s="68"/>
      <c r="F584" s="68" t="str">
        <f>IF(SUM(D584*E584)=0,"",SUM(D584*E584))</f>
        <v/>
      </c>
      <c r="L584" s="9"/>
    </row>
    <row r="585" spans="1:12">
      <c r="C585" s="13"/>
      <c r="D585" s="88"/>
      <c r="E585" s="74"/>
      <c r="L585" s="9"/>
    </row>
    <row r="586" spans="1:12">
      <c r="B586" s="62" t="s">
        <v>150</v>
      </c>
    </row>
    <row r="587" spans="1:12">
      <c r="A587" s="7" t="s">
        <v>85</v>
      </c>
      <c r="B587" s="9" t="s">
        <v>885</v>
      </c>
      <c r="C587" s="13" t="s">
        <v>8</v>
      </c>
      <c r="D587" s="16">
        <v>1</v>
      </c>
      <c r="F587" s="68" t="str">
        <f>IF(SUM(D587*E587)=0,"",SUM(D587*E587))</f>
        <v/>
      </c>
    </row>
    <row r="588" spans="1:12" ht="22.5">
      <c r="B588" s="42" t="s">
        <v>1016</v>
      </c>
      <c r="C588" s="13"/>
      <c r="D588" s="16"/>
    </row>
    <row r="589" spans="1:12" ht="27.75" customHeight="1">
      <c r="B589" s="42" t="s">
        <v>1017</v>
      </c>
      <c r="C589" s="13"/>
      <c r="D589" s="22"/>
    </row>
    <row r="590" spans="1:12">
      <c r="B590" s="42"/>
      <c r="C590" s="13"/>
      <c r="D590" s="22"/>
    </row>
    <row r="591" spans="1:12" ht="22.5">
      <c r="A591" s="63" t="s">
        <v>86</v>
      </c>
      <c r="B591" s="19" t="s">
        <v>324</v>
      </c>
      <c r="C591" s="91" t="s">
        <v>8</v>
      </c>
      <c r="D591" s="73">
        <v>2</v>
      </c>
      <c r="F591" s="68" t="str">
        <f>IF(SUM(D591*E591)=0,"",SUM(D591*E591))</f>
        <v/>
      </c>
      <c r="L591" s="9"/>
    </row>
    <row r="592" spans="1:12">
      <c r="B592" s="9"/>
      <c r="C592" s="13"/>
      <c r="D592" s="22"/>
    </row>
    <row r="593" spans="1:12">
      <c r="A593" s="7" t="s">
        <v>87</v>
      </c>
      <c r="B593" s="9" t="s">
        <v>1018</v>
      </c>
      <c r="C593" s="13" t="s">
        <v>8</v>
      </c>
      <c r="D593" s="16">
        <v>4</v>
      </c>
      <c r="F593" s="68" t="str">
        <f>IF(SUM(D593*E593)=0,"",SUM(D593*E593))</f>
        <v/>
      </c>
    </row>
    <row r="594" spans="1:12" ht="39" customHeight="1">
      <c r="B594" s="42" t="s">
        <v>1019</v>
      </c>
      <c r="C594" s="13"/>
      <c r="D594" s="16"/>
    </row>
    <row r="595" spans="1:12" s="21" customFormat="1">
      <c r="A595" s="11"/>
      <c r="B595" s="2"/>
      <c r="C595" s="89"/>
      <c r="D595" s="90"/>
      <c r="E595" s="68"/>
      <c r="F595" s="68"/>
      <c r="G595" s="20"/>
      <c r="L595" s="9"/>
    </row>
    <row r="596" spans="1:12" s="21" customFormat="1" ht="56.25" customHeight="1">
      <c r="A596" s="15" t="s">
        <v>88</v>
      </c>
      <c r="B596" s="42" t="s">
        <v>1099</v>
      </c>
      <c r="C596" s="89"/>
      <c r="D596" s="89"/>
      <c r="E596" s="96"/>
      <c r="F596" s="96"/>
      <c r="G596" s="60"/>
      <c r="H596" s="60"/>
      <c r="I596" s="60"/>
      <c r="J596" s="14"/>
      <c r="L596" s="9"/>
    </row>
    <row r="597" spans="1:12" s="21" customFormat="1">
      <c r="A597" s="15"/>
      <c r="B597" s="42" t="s">
        <v>264</v>
      </c>
      <c r="C597" s="13" t="s">
        <v>468</v>
      </c>
      <c r="D597" s="88">
        <v>120</v>
      </c>
      <c r="E597" s="68"/>
      <c r="F597" s="68" t="str">
        <f>IF(SUM(D597*E597)=0,"",SUM(D597*E597))</f>
        <v/>
      </c>
      <c r="G597" s="60"/>
      <c r="H597" s="60"/>
      <c r="I597" s="60"/>
      <c r="J597" s="14"/>
      <c r="L597" s="9"/>
    </row>
    <row r="598" spans="1:12" s="21" customFormat="1">
      <c r="A598" s="15"/>
      <c r="B598" s="42" t="s">
        <v>1095</v>
      </c>
      <c r="C598" s="97"/>
      <c r="D598" s="92"/>
      <c r="E598" s="98"/>
      <c r="F598" s="74"/>
      <c r="G598" s="60"/>
      <c r="H598" s="60"/>
      <c r="I598" s="60"/>
      <c r="J598" s="14"/>
      <c r="L598" s="9"/>
    </row>
    <row r="599" spans="1:12" s="21" customFormat="1">
      <c r="A599" s="15"/>
      <c r="B599" s="42" t="s">
        <v>1096</v>
      </c>
      <c r="C599" s="97"/>
      <c r="D599" s="92"/>
      <c r="E599" s="98"/>
      <c r="F599" s="74"/>
      <c r="G599" s="60"/>
      <c r="H599" s="60"/>
      <c r="I599" s="60"/>
      <c r="J599" s="14"/>
      <c r="L599" s="9"/>
    </row>
    <row r="600" spans="1:12" s="21" customFormat="1">
      <c r="A600" s="15"/>
      <c r="B600" s="42" t="s">
        <v>1097</v>
      </c>
      <c r="C600" s="97"/>
      <c r="D600" s="92"/>
      <c r="E600" s="98"/>
      <c r="F600" s="74"/>
      <c r="G600" s="53"/>
      <c r="H600" s="60"/>
      <c r="I600" s="60"/>
      <c r="J600" s="14"/>
      <c r="L600" s="9"/>
    </row>
    <row r="601" spans="1:12" s="21" customFormat="1">
      <c r="A601" s="15"/>
      <c r="B601" s="42" t="s">
        <v>1098</v>
      </c>
      <c r="C601" s="97"/>
      <c r="D601" s="92"/>
      <c r="E601" s="98"/>
      <c r="F601" s="74"/>
      <c r="G601" s="26"/>
      <c r="H601" s="26"/>
      <c r="I601" s="26"/>
      <c r="J601" s="14"/>
      <c r="L601" s="9"/>
    </row>
    <row r="602" spans="1:12" s="14" customFormat="1">
      <c r="A602" s="15"/>
      <c r="B602" s="42"/>
      <c r="C602" s="13"/>
      <c r="D602" s="88"/>
      <c r="E602" s="68"/>
      <c r="F602" s="68"/>
      <c r="L602" s="9"/>
    </row>
    <row r="603" spans="1:12" s="14" customFormat="1" ht="33.75">
      <c r="A603" s="15" t="s">
        <v>836</v>
      </c>
      <c r="B603" s="42" t="s">
        <v>297</v>
      </c>
      <c r="C603" s="13" t="s">
        <v>8</v>
      </c>
      <c r="D603" s="88">
        <v>60</v>
      </c>
      <c r="E603" s="68"/>
      <c r="F603" s="68" t="str">
        <f>IF(SUM(D603*E603)=0,"",SUM(D603*E603))</f>
        <v/>
      </c>
      <c r="G603" s="17"/>
      <c r="L603" s="9"/>
    </row>
    <row r="604" spans="1:12" s="14" customFormat="1">
      <c r="A604" s="15"/>
      <c r="B604" s="42" t="s">
        <v>1100</v>
      </c>
      <c r="C604" s="13"/>
      <c r="D604" s="73"/>
      <c r="E604" s="68"/>
      <c r="F604" s="68"/>
      <c r="G604" s="10"/>
      <c r="H604" s="9"/>
      <c r="I604" s="9"/>
      <c r="L604" s="9"/>
    </row>
    <row r="605" spans="1:12" s="14" customFormat="1">
      <c r="A605" s="15"/>
      <c r="B605" s="2" t="s">
        <v>106</v>
      </c>
      <c r="C605" s="13"/>
      <c r="D605" s="88"/>
      <c r="E605" s="68"/>
      <c r="F605" s="68"/>
      <c r="G605" s="10"/>
      <c r="H605" s="9"/>
      <c r="I605" s="9"/>
      <c r="L605" s="9"/>
    </row>
    <row r="606" spans="1:12" s="21" customFormat="1">
      <c r="A606" s="11"/>
      <c r="B606" s="2" t="s">
        <v>107</v>
      </c>
      <c r="C606" s="89"/>
      <c r="D606" s="89"/>
      <c r="E606" s="96"/>
      <c r="F606" s="96"/>
      <c r="G606" s="14"/>
      <c r="H606" s="14"/>
      <c r="I606" s="14"/>
      <c r="J606" s="14"/>
      <c r="L606" s="9"/>
    </row>
    <row r="607" spans="1:12" s="14" customFormat="1">
      <c r="A607" s="7"/>
      <c r="B607" s="42"/>
      <c r="C607" s="13"/>
      <c r="D607" s="88"/>
      <c r="E607" s="68"/>
      <c r="F607" s="68"/>
      <c r="L607" s="9"/>
    </row>
    <row r="608" spans="1:12" s="14" customFormat="1">
      <c r="A608" s="7"/>
      <c r="B608" s="18" t="s">
        <v>6</v>
      </c>
      <c r="C608" s="13"/>
      <c r="D608" s="16"/>
      <c r="E608" s="68"/>
      <c r="F608" s="68"/>
      <c r="G608" s="9"/>
      <c r="H608" s="9"/>
      <c r="I608" s="9"/>
      <c r="L608" s="9"/>
    </row>
    <row r="609" spans="1:12" ht="67.5">
      <c r="A609" s="15" t="s">
        <v>89</v>
      </c>
      <c r="B609" s="19" t="s">
        <v>298</v>
      </c>
      <c r="C609" s="91"/>
      <c r="D609" s="88"/>
      <c r="L609" s="9"/>
    </row>
    <row r="610" spans="1:12">
      <c r="A610" s="15"/>
      <c r="B610" s="2" t="s">
        <v>151</v>
      </c>
      <c r="C610" s="91"/>
      <c r="G610" s="58"/>
      <c r="H610" s="58"/>
      <c r="I610" s="58"/>
      <c r="L610" s="9"/>
    </row>
    <row r="611" spans="1:12">
      <c r="A611" s="15"/>
      <c r="B611" s="2" t="s">
        <v>152</v>
      </c>
      <c r="C611" s="91"/>
      <c r="G611" s="58"/>
      <c r="H611" s="58"/>
      <c r="I611" s="58"/>
      <c r="L611" s="9"/>
    </row>
    <row r="612" spans="1:12" s="14" customFormat="1">
      <c r="A612" s="1" t="s">
        <v>444</v>
      </c>
      <c r="B612" s="2" t="s">
        <v>423</v>
      </c>
      <c r="C612" s="13" t="s">
        <v>8</v>
      </c>
      <c r="D612" s="22">
        <v>4</v>
      </c>
      <c r="E612" s="68"/>
      <c r="F612" s="68" t="str">
        <f t="shared" ref="F612:F618" si="11">IF(SUM(D612*E612)=0,"",SUM(D612*E612))</f>
        <v/>
      </c>
      <c r="G612" s="9"/>
      <c r="H612" s="9"/>
      <c r="I612" s="9"/>
      <c r="L612" s="9"/>
    </row>
    <row r="613" spans="1:12" s="14" customFormat="1">
      <c r="A613" s="1" t="s">
        <v>445</v>
      </c>
      <c r="B613" s="2" t="s">
        <v>424</v>
      </c>
      <c r="C613" s="13" t="s">
        <v>8</v>
      </c>
      <c r="D613" s="22">
        <v>2</v>
      </c>
      <c r="E613" s="68"/>
      <c r="F613" s="68" t="str">
        <f t="shared" si="11"/>
        <v/>
      </c>
      <c r="G613" s="24"/>
      <c r="L613" s="9"/>
    </row>
    <row r="614" spans="1:12" s="14" customFormat="1">
      <c r="A614" s="1" t="s">
        <v>446</v>
      </c>
      <c r="B614" s="2" t="s">
        <v>425</v>
      </c>
      <c r="C614" s="13" t="s">
        <v>8</v>
      </c>
      <c r="D614" s="22">
        <v>2</v>
      </c>
      <c r="E614" s="68"/>
      <c r="F614" s="68" t="str">
        <f t="shared" si="11"/>
        <v/>
      </c>
      <c r="G614" s="9"/>
      <c r="H614" s="9"/>
      <c r="I614" s="9"/>
      <c r="L614" s="9"/>
    </row>
    <row r="615" spans="1:12" s="14" customFormat="1">
      <c r="A615" s="1" t="s">
        <v>447</v>
      </c>
      <c r="B615" s="2" t="s">
        <v>426</v>
      </c>
      <c r="C615" s="13" t="s">
        <v>8</v>
      </c>
      <c r="D615" s="22">
        <v>2</v>
      </c>
      <c r="E615" s="68"/>
      <c r="F615" s="68" t="str">
        <f t="shared" si="11"/>
        <v/>
      </c>
      <c r="G615" s="9"/>
      <c r="H615" s="9"/>
      <c r="I615" s="9"/>
      <c r="L615" s="9"/>
    </row>
    <row r="616" spans="1:12" s="14" customFormat="1">
      <c r="A616" s="1" t="s">
        <v>448</v>
      </c>
      <c r="B616" s="2" t="s">
        <v>427</v>
      </c>
      <c r="C616" s="13" t="s">
        <v>8</v>
      </c>
      <c r="D616" s="22">
        <v>4</v>
      </c>
      <c r="E616" s="68"/>
      <c r="F616" s="68" t="str">
        <f t="shared" si="11"/>
        <v/>
      </c>
      <c r="G616" s="9"/>
      <c r="H616" s="9"/>
      <c r="I616" s="9"/>
      <c r="L616" s="9"/>
    </row>
    <row r="617" spans="1:12" s="14" customFormat="1">
      <c r="A617" s="1" t="s">
        <v>448</v>
      </c>
      <c r="B617" s="2" t="s">
        <v>1101</v>
      </c>
      <c r="C617" s="13" t="s">
        <v>8</v>
      </c>
      <c r="D617" s="22">
        <v>4</v>
      </c>
      <c r="E617" s="68"/>
      <c r="F617" s="68" t="str">
        <f t="shared" si="11"/>
        <v/>
      </c>
      <c r="G617" s="9"/>
      <c r="H617" s="9"/>
      <c r="I617" s="9"/>
      <c r="L617" s="9"/>
    </row>
    <row r="618" spans="1:12" s="14" customFormat="1">
      <c r="A618" s="1" t="s">
        <v>449</v>
      </c>
      <c r="B618" s="2" t="s">
        <v>806</v>
      </c>
      <c r="C618" s="13" t="s">
        <v>8</v>
      </c>
      <c r="D618" s="22">
        <v>4</v>
      </c>
      <c r="E618" s="68"/>
      <c r="F618" s="68" t="str">
        <f t="shared" si="11"/>
        <v/>
      </c>
      <c r="G618" s="9"/>
      <c r="H618" s="9"/>
      <c r="I618" s="9"/>
      <c r="L618" s="9"/>
    </row>
    <row r="619" spans="1:12" s="21" customFormat="1">
      <c r="A619" s="11"/>
      <c r="B619" s="60"/>
      <c r="C619" s="97"/>
      <c r="D619" s="92"/>
      <c r="E619" s="98"/>
      <c r="F619" s="74"/>
      <c r="L619" s="9"/>
    </row>
    <row r="620" spans="1:12" ht="45">
      <c r="A620" s="15" t="s">
        <v>95</v>
      </c>
      <c r="B620" s="2" t="s">
        <v>299</v>
      </c>
      <c r="C620" s="91"/>
      <c r="D620" s="88"/>
      <c r="G620" s="58"/>
      <c r="H620" s="58"/>
      <c r="I620" s="58"/>
      <c r="L620" s="9"/>
    </row>
    <row r="621" spans="1:12">
      <c r="A621" s="15"/>
      <c r="B621" s="2" t="s">
        <v>129</v>
      </c>
      <c r="C621" s="91"/>
      <c r="G621" s="58"/>
      <c r="H621" s="58"/>
      <c r="I621" s="58"/>
      <c r="L621" s="9"/>
    </row>
    <row r="622" spans="1:12">
      <c r="A622" s="15"/>
      <c r="B622" s="2" t="s">
        <v>130</v>
      </c>
      <c r="C622" s="91"/>
      <c r="G622" s="58"/>
      <c r="H622" s="58"/>
      <c r="I622" s="58"/>
      <c r="L622" s="9"/>
    </row>
    <row r="623" spans="1:12">
      <c r="A623" s="15"/>
      <c r="B623" s="2" t="s">
        <v>131</v>
      </c>
      <c r="C623" s="91"/>
      <c r="G623" s="58"/>
      <c r="H623" s="58"/>
      <c r="I623" s="58"/>
      <c r="L623" s="9"/>
    </row>
    <row r="624" spans="1:12" s="14" customFormat="1">
      <c r="A624" s="1" t="s">
        <v>444</v>
      </c>
      <c r="B624" s="2" t="s">
        <v>428</v>
      </c>
      <c r="C624" s="13" t="s">
        <v>8</v>
      </c>
      <c r="D624" s="22">
        <v>4</v>
      </c>
      <c r="E624" s="68"/>
      <c r="F624" s="68" t="str">
        <f t="shared" ref="F624:F632" si="12">IF(SUM(D624*E624)=0,"",SUM(D624*E624))</f>
        <v/>
      </c>
      <c r="G624" s="9"/>
      <c r="H624" s="9"/>
      <c r="I624" s="9"/>
      <c r="L624" s="9"/>
    </row>
    <row r="625" spans="1:12" s="14" customFormat="1">
      <c r="A625" s="1" t="s">
        <v>445</v>
      </c>
      <c r="B625" s="2" t="s">
        <v>429</v>
      </c>
      <c r="C625" s="13" t="s">
        <v>8</v>
      </c>
      <c r="D625" s="22">
        <v>4</v>
      </c>
      <c r="E625" s="68"/>
      <c r="F625" s="68" t="str">
        <f t="shared" si="12"/>
        <v/>
      </c>
      <c r="G625" s="9"/>
      <c r="H625" s="9"/>
      <c r="I625" s="9"/>
      <c r="L625" s="9"/>
    </row>
    <row r="626" spans="1:12" s="14" customFormat="1">
      <c r="A626" s="1" t="s">
        <v>446</v>
      </c>
      <c r="B626" s="2" t="s">
        <v>430</v>
      </c>
      <c r="C626" s="13" t="s">
        <v>8</v>
      </c>
      <c r="D626" s="22">
        <v>4</v>
      </c>
      <c r="E626" s="68"/>
      <c r="F626" s="68" t="str">
        <f t="shared" si="12"/>
        <v/>
      </c>
      <c r="G626" s="9"/>
      <c r="H626" s="9"/>
      <c r="I626" s="9"/>
      <c r="L626" s="9"/>
    </row>
    <row r="627" spans="1:12" s="14" customFormat="1">
      <c r="A627" s="1" t="s">
        <v>447</v>
      </c>
      <c r="B627" s="2" t="s">
        <v>431</v>
      </c>
      <c r="C627" s="13" t="s">
        <v>8</v>
      </c>
      <c r="D627" s="22">
        <v>4</v>
      </c>
      <c r="E627" s="68"/>
      <c r="F627" s="68" t="str">
        <f t="shared" si="12"/>
        <v/>
      </c>
      <c r="G627" s="9"/>
      <c r="H627" s="9"/>
      <c r="I627" s="9"/>
      <c r="L627" s="9"/>
    </row>
    <row r="628" spans="1:12" s="14" customFormat="1">
      <c r="A628" s="1" t="s">
        <v>448</v>
      </c>
      <c r="B628" s="2" t="s">
        <v>432</v>
      </c>
      <c r="C628" s="13" t="s">
        <v>8</v>
      </c>
      <c r="D628" s="22">
        <v>4</v>
      </c>
      <c r="E628" s="68"/>
      <c r="F628" s="68" t="str">
        <f t="shared" si="12"/>
        <v/>
      </c>
      <c r="G628" s="9"/>
      <c r="H628" s="9"/>
      <c r="I628" s="9"/>
      <c r="L628" s="9"/>
    </row>
    <row r="629" spans="1:12" s="14" customFormat="1">
      <c r="A629" s="1" t="s">
        <v>449</v>
      </c>
      <c r="B629" s="2" t="s">
        <v>433</v>
      </c>
      <c r="C629" s="13" t="s">
        <v>8</v>
      </c>
      <c r="D629" s="22">
        <v>4</v>
      </c>
      <c r="E629" s="68"/>
      <c r="F629" s="68" t="str">
        <f t="shared" si="12"/>
        <v/>
      </c>
      <c r="G629" s="9"/>
      <c r="H629" s="9"/>
      <c r="I629" s="9"/>
      <c r="L629" s="9"/>
    </row>
    <row r="630" spans="1:12" s="14" customFormat="1">
      <c r="A630" s="1" t="s">
        <v>450</v>
      </c>
      <c r="B630" s="2" t="s">
        <v>434</v>
      </c>
      <c r="C630" s="13" t="s">
        <v>8</v>
      </c>
      <c r="D630" s="22">
        <v>6</v>
      </c>
      <c r="E630" s="68"/>
      <c r="F630" s="68" t="str">
        <f t="shared" si="12"/>
        <v/>
      </c>
      <c r="G630" s="9"/>
      <c r="H630" s="9"/>
      <c r="I630" s="9"/>
      <c r="L630" s="9"/>
    </row>
    <row r="631" spans="1:12" s="14" customFormat="1">
      <c r="A631" s="1" t="s">
        <v>456</v>
      </c>
      <c r="B631" s="2" t="s">
        <v>435</v>
      </c>
      <c r="C631" s="13" t="s">
        <v>8</v>
      </c>
      <c r="D631" s="22">
        <v>6</v>
      </c>
      <c r="E631" s="68"/>
      <c r="F631" s="68" t="str">
        <f t="shared" si="12"/>
        <v/>
      </c>
      <c r="G631" s="9"/>
      <c r="H631" s="9"/>
      <c r="I631" s="9"/>
      <c r="L631" s="9"/>
    </row>
    <row r="632" spans="1:12" s="14" customFormat="1">
      <c r="A632" s="1" t="s">
        <v>451</v>
      </c>
      <c r="B632" s="2" t="s">
        <v>807</v>
      </c>
      <c r="C632" s="13" t="s">
        <v>8</v>
      </c>
      <c r="D632" s="22">
        <v>6</v>
      </c>
      <c r="E632" s="68"/>
      <c r="F632" s="68" t="str">
        <f t="shared" si="12"/>
        <v/>
      </c>
      <c r="G632" s="9"/>
      <c r="H632" s="9"/>
      <c r="I632" s="9"/>
      <c r="L632" s="9"/>
    </row>
    <row r="633" spans="1:12" s="14" customFormat="1">
      <c r="A633" s="7"/>
      <c r="B633" s="42"/>
      <c r="C633" s="13"/>
      <c r="D633" s="16"/>
      <c r="E633" s="68"/>
      <c r="F633" s="68"/>
      <c r="L633" s="9"/>
    </row>
    <row r="634" spans="1:12" s="14" customFormat="1">
      <c r="A634" s="15" t="s">
        <v>96</v>
      </c>
      <c r="B634" s="52" t="s">
        <v>300</v>
      </c>
      <c r="C634" s="13"/>
      <c r="D634" s="13"/>
      <c r="E634" s="87"/>
      <c r="F634" s="87"/>
      <c r="G634" s="16"/>
      <c r="L634" s="9"/>
    </row>
    <row r="635" spans="1:12" s="14" customFormat="1">
      <c r="A635" s="15" t="s">
        <v>444</v>
      </c>
      <c r="B635" s="52" t="s">
        <v>153</v>
      </c>
      <c r="C635" s="13" t="s">
        <v>8</v>
      </c>
      <c r="D635" s="16">
        <v>4</v>
      </c>
      <c r="E635" s="68"/>
      <c r="F635" s="114" t="str">
        <f>IF(SUM(D635*E635)=0,"",SUM(D635*E635))</f>
        <v/>
      </c>
      <c r="G635" s="16"/>
      <c r="L635" s="9"/>
    </row>
    <row r="636" spans="1:12" s="14" customFormat="1">
      <c r="A636" s="15" t="s">
        <v>445</v>
      </c>
      <c r="B636" s="2" t="s">
        <v>809</v>
      </c>
      <c r="C636" s="13" t="s">
        <v>8</v>
      </c>
      <c r="D636" s="16">
        <v>2</v>
      </c>
      <c r="E636" s="68"/>
      <c r="F636" s="114" t="str">
        <f>IF(SUM(D636*E636)=0,"",SUM(D636*E636))</f>
        <v/>
      </c>
      <c r="G636" s="16"/>
      <c r="L636" s="9"/>
    </row>
    <row r="637" spans="1:12" s="14" customFormat="1">
      <c r="A637" s="15" t="s">
        <v>446</v>
      </c>
      <c r="B637" s="2" t="s">
        <v>271</v>
      </c>
      <c r="C637" s="13" t="s">
        <v>8</v>
      </c>
      <c r="D637" s="16">
        <v>1</v>
      </c>
      <c r="E637" s="68"/>
      <c r="F637" s="114" t="str">
        <f>IF(SUM(D637*E637)=0,"",SUM(D637*E637))</f>
        <v/>
      </c>
      <c r="G637" s="16"/>
      <c r="L637" s="9"/>
    </row>
    <row r="638" spans="1:12" s="14" customFormat="1">
      <c r="A638" s="15" t="s">
        <v>447</v>
      </c>
      <c r="B638" s="2" t="s">
        <v>439</v>
      </c>
      <c r="C638" s="13" t="s">
        <v>8</v>
      </c>
      <c r="D638" s="16">
        <v>1</v>
      </c>
      <c r="E638" s="68"/>
      <c r="F638" s="114" t="str">
        <f>IF(SUM(D638*E638)=0,"",SUM(D638*E638))</f>
        <v/>
      </c>
      <c r="G638" s="16"/>
      <c r="L638" s="9"/>
    </row>
    <row r="639" spans="1:12" s="14" customFormat="1">
      <c r="A639" s="15" t="s">
        <v>448</v>
      </c>
      <c r="B639" s="2" t="s">
        <v>808</v>
      </c>
      <c r="C639" s="13" t="s">
        <v>8</v>
      </c>
      <c r="D639" s="16">
        <v>1</v>
      </c>
      <c r="E639" s="68"/>
      <c r="F639" s="114" t="str">
        <f>IF(SUM(D639*E639)=0,"",SUM(D639*E639))</f>
        <v/>
      </c>
      <c r="G639" s="16"/>
      <c r="L639" s="9"/>
    </row>
    <row r="640" spans="1:12" s="14" customFormat="1">
      <c r="A640" s="7"/>
      <c r="B640" s="42"/>
      <c r="C640" s="13"/>
      <c r="D640" s="16"/>
      <c r="E640" s="68"/>
      <c r="F640" s="68"/>
      <c r="G640" s="9"/>
      <c r="H640" s="9"/>
      <c r="I640" s="9"/>
      <c r="L640" s="9"/>
    </row>
    <row r="641" spans="1:12" ht="35.25" customHeight="1">
      <c r="A641" s="11" t="s">
        <v>192</v>
      </c>
      <c r="B641" s="48" t="s">
        <v>823</v>
      </c>
      <c r="C641" s="89" t="s">
        <v>102</v>
      </c>
      <c r="D641" s="22">
        <v>50</v>
      </c>
      <c r="F641" s="68" t="str">
        <f>IF(SUM(D641*E641)=0,"",SUM(D641*E641))</f>
        <v/>
      </c>
      <c r="L641" s="9"/>
    </row>
    <row r="642" spans="1:12">
      <c r="C642" s="13"/>
      <c r="D642" s="88"/>
      <c r="E642" s="74"/>
      <c r="G642" s="58"/>
      <c r="H642" s="58"/>
      <c r="I642" s="58"/>
      <c r="L642" s="9"/>
    </row>
    <row r="643" spans="1:12" s="21" customFormat="1" ht="33.75">
      <c r="A643" s="63" t="s">
        <v>193</v>
      </c>
      <c r="B643" s="19" t="s">
        <v>379</v>
      </c>
      <c r="C643" s="91" t="s">
        <v>9</v>
      </c>
      <c r="D643" s="73">
        <v>100</v>
      </c>
      <c r="E643" s="74"/>
      <c r="F643" s="68" t="str">
        <f>IF(SUM(D643*E643)=0,"",SUM(D643*E643))</f>
        <v/>
      </c>
      <c r="G643" s="60"/>
      <c r="H643" s="60"/>
      <c r="I643" s="60"/>
      <c r="L643" s="9"/>
    </row>
    <row r="644" spans="1:12" s="14" customFormat="1">
      <c r="A644" s="11"/>
      <c r="B644" s="12"/>
      <c r="C644" s="83"/>
      <c r="D644" s="84"/>
      <c r="E644" s="85"/>
      <c r="F644" s="68"/>
      <c r="G644" s="9"/>
      <c r="H644" s="9"/>
      <c r="I644" s="9"/>
      <c r="L644" s="9"/>
    </row>
    <row r="645" spans="1:12" s="14" customFormat="1" ht="22.5">
      <c r="A645" s="11" t="s">
        <v>194</v>
      </c>
      <c r="B645" s="12" t="s">
        <v>381</v>
      </c>
      <c r="C645" s="83" t="s">
        <v>8</v>
      </c>
      <c r="D645" s="84">
        <v>1</v>
      </c>
      <c r="E645" s="85"/>
      <c r="F645" s="68" t="str">
        <f>IF(SUM(D645*E645)=0,"",SUM(D645*E645))</f>
        <v/>
      </c>
      <c r="G645" s="9"/>
      <c r="H645" s="9"/>
      <c r="I645" s="9"/>
      <c r="L645" s="9"/>
    </row>
    <row r="646" spans="1:12" s="14" customFormat="1">
      <c r="A646" s="63"/>
      <c r="B646" s="19"/>
      <c r="C646" s="91"/>
      <c r="D646" s="73"/>
      <c r="E646" s="74"/>
      <c r="F646" s="68"/>
      <c r="G646" s="9"/>
      <c r="H646" s="9"/>
      <c r="I646" s="9"/>
      <c r="L646" s="9"/>
    </row>
    <row r="647" spans="1:12" s="14" customFormat="1" ht="56.25">
      <c r="A647" s="11" t="s">
        <v>209</v>
      </c>
      <c r="B647" s="23" t="s">
        <v>259</v>
      </c>
      <c r="C647" s="83" t="s">
        <v>8</v>
      </c>
      <c r="D647" s="86">
        <v>1</v>
      </c>
      <c r="E647" s="85"/>
      <c r="F647" s="68" t="str">
        <f>IF(SUM(D647*E647)=0,"",SUM(D647*E647))</f>
        <v/>
      </c>
      <c r="G647" s="9"/>
      <c r="H647" s="9"/>
      <c r="I647" s="9"/>
      <c r="L647" s="9"/>
    </row>
    <row r="648" spans="1:12" s="14" customFormat="1">
      <c r="A648" s="11"/>
      <c r="B648" s="2"/>
      <c r="C648" s="83"/>
      <c r="D648" s="86"/>
      <c r="E648" s="85"/>
      <c r="F648" s="68"/>
      <c r="G648" s="9"/>
      <c r="H648" s="9"/>
      <c r="I648" s="9"/>
      <c r="L648" s="9"/>
    </row>
    <row r="649" spans="1:12" s="9" customFormat="1" ht="58.5" customHeight="1">
      <c r="A649" s="7" t="s">
        <v>210</v>
      </c>
      <c r="B649" s="19" t="s">
        <v>382</v>
      </c>
      <c r="C649" s="83"/>
      <c r="D649" s="86"/>
      <c r="E649" s="85"/>
      <c r="F649" s="68"/>
    </row>
    <row r="650" spans="1:12" s="9" customFormat="1">
      <c r="A650" s="7" t="s">
        <v>444</v>
      </c>
      <c r="B650" s="19" t="s">
        <v>1102</v>
      </c>
      <c r="C650" s="83" t="s">
        <v>8</v>
      </c>
      <c r="D650" s="86">
        <v>1</v>
      </c>
      <c r="E650" s="85"/>
      <c r="F650" s="68" t="str">
        <f>IF(SUM(D650*E650)=0,"",SUM(D650*E650))</f>
        <v/>
      </c>
    </row>
    <row r="651" spans="1:12" s="9" customFormat="1">
      <c r="A651" s="7" t="s">
        <v>446</v>
      </c>
      <c r="B651" s="19" t="s">
        <v>1103</v>
      </c>
      <c r="C651" s="83" t="s">
        <v>8</v>
      </c>
      <c r="D651" s="86">
        <v>1</v>
      </c>
      <c r="E651" s="85"/>
      <c r="F651" s="68" t="str">
        <f>IF(SUM(D651*E651)=0,"",SUM(D651*E651))</f>
        <v/>
      </c>
    </row>
    <row r="652" spans="1:12" s="14" customFormat="1">
      <c r="A652" s="63"/>
      <c r="B652" s="19"/>
      <c r="C652" s="91"/>
      <c r="D652" s="73"/>
      <c r="E652" s="74"/>
      <c r="F652" s="68"/>
      <c r="L652" s="9"/>
    </row>
    <row r="653" spans="1:12" s="14" customFormat="1" ht="33.75">
      <c r="A653" s="15" t="s">
        <v>211</v>
      </c>
      <c r="B653" s="42" t="s">
        <v>305</v>
      </c>
      <c r="C653" s="91" t="s">
        <v>8</v>
      </c>
      <c r="D653" s="88">
        <v>1</v>
      </c>
      <c r="E653" s="68"/>
      <c r="F653" s="114" t="str">
        <f>IF(SUM(D653*E653)=0,"",SUM(D653*E653))</f>
        <v/>
      </c>
      <c r="G653" s="17"/>
      <c r="L653" s="9"/>
    </row>
    <row r="654" spans="1:12" s="14" customFormat="1">
      <c r="A654" s="11"/>
      <c r="B654" s="2"/>
      <c r="C654" s="83"/>
      <c r="D654" s="86"/>
      <c r="E654" s="85"/>
      <c r="F654" s="68"/>
      <c r="G654" s="9"/>
      <c r="H654" s="9"/>
      <c r="I654" s="9"/>
      <c r="L654" s="9"/>
    </row>
    <row r="655" spans="1:12" s="24" customFormat="1">
      <c r="A655" s="1"/>
      <c r="B655" s="43" t="s">
        <v>380</v>
      </c>
      <c r="C655" s="91"/>
      <c r="D655" s="73"/>
      <c r="E655" s="74"/>
      <c r="F655" s="74"/>
      <c r="J655" s="14"/>
      <c r="L655" s="9"/>
    </row>
    <row r="656" spans="1:12" s="14" customFormat="1" ht="22.5">
      <c r="A656" s="7" t="s">
        <v>212</v>
      </c>
      <c r="B656" s="42" t="s">
        <v>355</v>
      </c>
      <c r="C656" s="13" t="s">
        <v>8</v>
      </c>
      <c r="D656" s="22">
        <v>1</v>
      </c>
      <c r="E656" s="68"/>
      <c r="F656" s="68" t="str">
        <f>IF(SUM(D656*E656)=0,"",SUM(D656*E656))</f>
        <v/>
      </c>
      <c r="L656" s="9"/>
    </row>
    <row r="657" spans="1:12" s="14" customFormat="1">
      <c r="A657" s="7"/>
      <c r="B657" s="42"/>
      <c r="C657" s="13"/>
      <c r="D657" s="22"/>
      <c r="E657" s="68"/>
      <c r="F657" s="68"/>
      <c r="L657" s="9"/>
    </row>
    <row r="658" spans="1:12" s="14" customFormat="1" ht="22.5">
      <c r="A658" s="7" t="s">
        <v>213</v>
      </c>
      <c r="B658" s="42" t="s">
        <v>302</v>
      </c>
      <c r="C658" s="13" t="s">
        <v>8</v>
      </c>
      <c r="D658" s="22">
        <v>6</v>
      </c>
      <c r="E658" s="68"/>
      <c r="F658" s="68" t="str">
        <f>IF(SUM(D658*E658)=0,"",SUM(D658*E658))</f>
        <v/>
      </c>
      <c r="L658" s="9"/>
    </row>
    <row r="659" spans="1:12" s="14" customFormat="1">
      <c r="A659" s="7"/>
      <c r="B659" s="42"/>
      <c r="C659" s="13"/>
      <c r="D659" s="22"/>
      <c r="E659" s="68"/>
      <c r="F659" s="68"/>
      <c r="L659" s="9"/>
    </row>
    <row r="660" spans="1:12" s="14" customFormat="1" ht="45">
      <c r="A660" s="7" t="s">
        <v>214</v>
      </c>
      <c r="B660" s="42" t="s">
        <v>303</v>
      </c>
      <c r="C660" s="13"/>
      <c r="D660" s="13"/>
      <c r="E660" s="87"/>
      <c r="F660" s="87"/>
      <c r="G660" s="56"/>
      <c r="I660" s="56"/>
      <c r="L660" s="9"/>
    </row>
    <row r="661" spans="1:12" s="14" customFormat="1" ht="45">
      <c r="A661" s="7"/>
      <c r="B661" s="42" t="s">
        <v>197</v>
      </c>
      <c r="C661" s="13"/>
      <c r="D661" s="13"/>
      <c r="E661" s="87"/>
      <c r="F661" s="87"/>
      <c r="G661" s="56"/>
      <c r="I661" s="56"/>
      <c r="L661" s="9"/>
    </row>
    <row r="662" spans="1:12" s="14" customFormat="1">
      <c r="A662" s="7" t="s">
        <v>444</v>
      </c>
      <c r="B662" s="42" t="s">
        <v>824</v>
      </c>
      <c r="C662" s="13" t="s">
        <v>8</v>
      </c>
      <c r="D662" s="50">
        <v>2</v>
      </c>
      <c r="E662" s="74"/>
      <c r="F662" s="68" t="str">
        <f>IF(SUM(D662*E662)=0,"",SUM(D662*E662))</f>
        <v/>
      </c>
      <c r="G662" s="9"/>
      <c r="H662" s="9"/>
      <c r="I662" s="9"/>
      <c r="L662" s="9"/>
    </row>
    <row r="663" spans="1:12" s="14" customFormat="1">
      <c r="A663" s="7" t="s">
        <v>445</v>
      </c>
      <c r="B663" s="42" t="s">
        <v>198</v>
      </c>
      <c r="C663" s="13" t="s">
        <v>8</v>
      </c>
      <c r="D663" s="50">
        <v>2</v>
      </c>
      <c r="E663" s="74"/>
      <c r="F663" s="68" t="str">
        <f>IF(SUM(D663*E663)=0,"",SUM(D663*E663))</f>
        <v/>
      </c>
      <c r="G663" s="9"/>
      <c r="H663" s="9"/>
      <c r="I663" s="9"/>
      <c r="L663" s="9"/>
    </row>
    <row r="664" spans="1:12" s="14" customFormat="1">
      <c r="A664" s="7"/>
      <c r="B664" s="42"/>
      <c r="C664" s="13"/>
      <c r="D664" s="50"/>
      <c r="E664" s="74"/>
      <c r="F664" s="68"/>
      <c r="G664" s="9"/>
      <c r="H664" s="9"/>
      <c r="I664" s="9"/>
      <c r="L664" s="9"/>
    </row>
    <row r="665" spans="1:12" s="14" customFormat="1">
      <c r="A665" s="7" t="s">
        <v>215</v>
      </c>
      <c r="B665" s="42" t="s">
        <v>304</v>
      </c>
      <c r="C665" s="13"/>
      <c r="D665" s="88"/>
      <c r="E665" s="74"/>
      <c r="F665" s="68"/>
      <c r="L665" s="9"/>
    </row>
    <row r="666" spans="1:12" s="14" customFormat="1">
      <c r="A666" s="7" t="s">
        <v>444</v>
      </c>
      <c r="B666" s="42" t="s">
        <v>199</v>
      </c>
      <c r="C666" s="13" t="s">
        <v>8</v>
      </c>
      <c r="D666" s="88">
        <v>2</v>
      </c>
      <c r="E666" s="74"/>
      <c r="F666" s="68" t="str">
        <f>IF(SUM(D666*E666)=0,"",SUM(D666*E666))</f>
        <v/>
      </c>
      <c r="L666" s="9"/>
    </row>
    <row r="667" spans="1:12" s="14" customFormat="1">
      <c r="A667" s="7" t="s">
        <v>445</v>
      </c>
      <c r="B667" s="42" t="s">
        <v>200</v>
      </c>
      <c r="C667" s="13" t="s">
        <v>8</v>
      </c>
      <c r="D667" s="88">
        <v>2</v>
      </c>
      <c r="E667" s="74"/>
      <c r="F667" s="68" t="str">
        <f>IF(SUM(D667*E667)=0,"",SUM(D667*E667))</f>
        <v/>
      </c>
      <c r="L667" s="9"/>
    </row>
    <row r="668" spans="1:12" s="14" customFormat="1">
      <c r="A668" s="7" t="s">
        <v>446</v>
      </c>
      <c r="B668" s="42" t="s">
        <v>201</v>
      </c>
      <c r="C668" s="13" t="s">
        <v>8</v>
      </c>
      <c r="D668" s="88">
        <v>2</v>
      </c>
      <c r="E668" s="74"/>
      <c r="F668" s="68" t="str">
        <f>IF(SUM(D668*E668)=0,"",SUM(D668*E668))</f>
        <v/>
      </c>
      <c r="L668" s="9"/>
    </row>
    <row r="669" spans="1:12" s="14" customFormat="1">
      <c r="A669" s="63"/>
      <c r="B669" s="19"/>
      <c r="C669" s="91"/>
      <c r="D669" s="73"/>
      <c r="E669" s="74"/>
      <c r="F669" s="68"/>
      <c r="L669" s="9"/>
    </row>
    <row r="670" spans="1:12">
      <c r="B670" s="8" t="s">
        <v>1020</v>
      </c>
      <c r="C670" s="13"/>
      <c r="D670" s="22"/>
    </row>
    <row r="671" spans="1:12">
      <c r="B671" s="8"/>
      <c r="C671" s="13"/>
      <c r="D671" s="22"/>
    </row>
    <row r="672" spans="1:12">
      <c r="A672" s="7" t="s">
        <v>216</v>
      </c>
      <c r="B672" s="9" t="s">
        <v>886</v>
      </c>
      <c r="C672" s="13" t="s">
        <v>8</v>
      </c>
      <c r="D672" s="16">
        <v>1</v>
      </c>
      <c r="F672" s="68" t="str">
        <f>IF(SUM(D672*E672)=0,"",SUM(D672*E672))</f>
        <v/>
      </c>
    </row>
    <row r="673" spans="1:12">
      <c r="B673" s="9" t="s">
        <v>887</v>
      </c>
      <c r="C673" s="13"/>
      <c r="D673" s="22"/>
    </row>
    <row r="674" spans="1:12" ht="23.25" customHeight="1">
      <c r="B674" s="42" t="s">
        <v>1025</v>
      </c>
      <c r="C674" s="13"/>
      <c r="D674" s="22"/>
    </row>
    <row r="675" spans="1:12" ht="22.5">
      <c r="B675" s="42" t="s">
        <v>1021</v>
      </c>
      <c r="C675" s="13"/>
      <c r="D675" s="22"/>
    </row>
    <row r="676" spans="1:12" ht="56.25">
      <c r="B676" s="42" t="s">
        <v>1022</v>
      </c>
      <c r="C676" s="13"/>
      <c r="D676" s="22"/>
    </row>
    <row r="677" spans="1:12" ht="33.75">
      <c r="B677" s="42" t="s">
        <v>1023</v>
      </c>
      <c r="C677" s="13"/>
      <c r="D677" s="22"/>
    </row>
    <row r="678" spans="1:12" ht="45">
      <c r="B678" s="42" t="s">
        <v>1024</v>
      </c>
      <c r="C678" s="13"/>
      <c r="D678" s="22"/>
    </row>
    <row r="679" spans="1:12">
      <c r="B679" s="42"/>
      <c r="C679" s="13"/>
      <c r="D679" s="22"/>
    </row>
    <row r="680" spans="1:12" s="14" customFormat="1" ht="45">
      <c r="A680" s="7"/>
      <c r="B680" s="18" t="s">
        <v>154</v>
      </c>
      <c r="C680" s="13"/>
      <c r="D680" s="22"/>
      <c r="E680" s="68"/>
      <c r="F680" s="68"/>
      <c r="G680" s="17"/>
      <c r="L680" s="9"/>
    </row>
    <row r="681" spans="1:12" s="14" customFormat="1">
      <c r="A681" s="7"/>
      <c r="B681" s="18"/>
      <c r="C681" s="13"/>
      <c r="D681" s="22"/>
      <c r="E681" s="68"/>
      <c r="F681" s="68"/>
      <c r="G681" s="17"/>
      <c r="L681" s="9"/>
    </row>
    <row r="682" spans="1:12" s="9" customFormat="1">
      <c r="A682" s="7"/>
      <c r="B682" s="43" t="s">
        <v>46</v>
      </c>
      <c r="C682" s="13"/>
      <c r="D682" s="13"/>
      <c r="E682" s="87"/>
      <c r="F682" s="87"/>
    </row>
    <row r="683" spans="1:12" s="9" customFormat="1">
      <c r="A683" s="7" t="s">
        <v>217</v>
      </c>
      <c r="B683" s="19" t="s">
        <v>320</v>
      </c>
      <c r="C683" s="13"/>
      <c r="D683" s="13"/>
      <c r="E683" s="87"/>
      <c r="F683" s="87"/>
    </row>
    <row r="684" spans="1:12" s="9" customFormat="1">
      <c r="A684" s="15"/>
      <c r="B684" s="19" t="s">
        <v>114</v>
      </c>
      <c r="C684" s="120" t="s">
        <v>8</v>
      </c>
      <c r="D684" s="16">
        <v>1</v>
      </c>
      <c r="E684" s="114"/>
      <c r="F684" s="68" t="str">
        <f>IF(SUM(D684*E684)=0,"",SUM(D684*E684))</f>
        <v/>
      </c>
    </row>
    <row r="685" spans="1:12" s="14" customFormat="1">
      <c r="A685" s="63"/>
      <c r="B685" s="19"/>
      <c r="C685" s="120"/>
      <c r="D685" s="73"/>
      <c r="E685" s="68"/>
      <c r="F685" s="68"/>
      <c r="G685" s="9"/>
      <c r="H685" s="9"/>
      <c r="I685" s="9"/>
      <c r="L685" s="9"/>
    </row>
    <row r="686" spans="1:12" s="64" customFormat="1" ht="22.5">
      <c r="A686" s="121" t="s">
        <v>218</v>
      </c>
      <c r="B686" s="19" t="s">
        <v>319</v>
      </c>
      <c r="C686" s="120" t="s">
        <v>8</v>
      </c>
      <c r="D686" s="122">
        <v>1</v>
      </c>
      <c r="E686" s="114"/>
      <c r="F686" s="114" t="str">
        <f>IF(SUM(D686*E686)=0,"",SUM(D686*E686))</f>
        <v/>
      </c>
      <c r="L686" s="9"/>
    </row>
    <row r="687" spans="1:12" s="64" customFormat="1">
      <c r="A687" s="121"/>
      <c r="B687" s="19" t="s">
        <v>115</v>
      </c>
      <c r="C687" s="120"/>
      <c r="D687" s="120"/>
      <c r="E687" s="184"/>
      <c r="F687" s="184"/>
      <c r="L687" s="9"/>
    </row>
    <row r="688" spans="1:12" s="64" customFormat="1">
      <c r="A688" s="121"/>
      <c r="B688" s="19" t="s">
        <v>116</v>
      </c>
      <c r="C688" s="120"/>
      <c r="D688" s="120"/>
      <c r="E688" s="184"/>
      <c r="F688" s="184"/>
      <c r="L688" s="9"/>
    </row>
    <row r="689" spans="1:12" s="66" customFormat="1">
      <c r="A689" s="123"/>
      <c r="B689" s="65"/>
      <c r="C689" s="120"/>
      <c r="D689" s="122"/>
      <c r="E689" s="114"/>
      <c r="F689" s="114"/>
      <c r="G689" s="64"/>
      <c r="L689" s="9"/>
    </row>
    <row r="690" spans="1:12" s="9" customFormat="1" ht="22.5">
      <c r="A690" s="7" t="s">
        <v>204</v>
      </c>
      <c r="B690" s="19" t="s">
        <v>315</v>
      </c>
      <c r="C690" s="13" t="s">
        <v>8</v>
      </c>
      <c r="D690" s="16">
        <v>1</v>
      </c>
      <c r="E690" s="114"/>
      <c r="F690" s="68" t="str">
        <f>IF(SUM(D690*E690)=0,"",SUM(D690*E690))</f>
        <v/>
      </c>
    </row>
    <row r="691" spans="1:12" s="9" customFormat="1">
      <c r="A691" s="7"/>
      <c r="B691" s="19" t="s">
        <v>117</v>
      </c>
      <c r="C691" s="13"/>
      <c r="D691" s="13"/>
      <c r="E691" s="87"/>
      <c r="F691" s="87"/>
    </row>
    <row r="692" spans="1:12" s="9" customFormat="1">
      <c r="A692" s="7"/>
      <c r="B692" s="19" t="s">
        <v>118</v>
      </c>
      <c r="C692" s="13"/>
      <c r="D692" s="16"/>
      <c r="E692" s="114"/>
      <c r="F692" s="68"/>
    </row>
    <row r="693" spans="1:12" s="9" customFormat="1">
      <c r="A693" s="7"/>
      <c r="B693" s="19" t="s">
        <v>202</v>
      </c>
      <c r="C693" s="13"/>
      <c r="D693" s="13"/>
      <c r="E693" s="87"/>
      <c r="F693" s="87"/>
      <c r="J693" s="14"/>
    </row>
    <row r="694" spans="1:12" s="14" customFormat="1">
      <c r="A694" s="63"/>
      <c r="B694" s="19"/>
      <c r="C694" s="91"/>
      <c r="D694" s="73"/>
      <c r="E694" s="68"/>
      <c r="F694" s="68"/>
      <c r="L694" s="9"/>
    </row>
    <row r="695" spans="1:12" s="9" customFormat="1" ht="22.5">
      <c r="A695" s="15" t="s">
        <v>364</v>
      </c>
      <c r="B695" s="2" t="s">
        <v>314</v>
      </c>
      <c r="C695" s="13"/>
      <c r="D695" s="22"/>
      <c r="E695" s="68"/>
      <c r="F695" s="74"/>
    </row>
    <row r="696" spans="1:12" s="9" customFormat="1">
      <c r="A696" s="15" t="s">
        <v>444</v>
      </c>
      <c r="B696" s="2" t="s">
        <v>1104</v>
      </c>
      <c r="C696" s="13" t="s">
        <v>8</v>
      </c>
      <c r="D696" s="22">
        <v>1</v>
      </c>
      <c r="E696" s="68"/>
      <c r="F696" s="74" t="str">
        <f>IF(SUM(D696*E696)=0,"",SUM(D696*E696))</f>
        <v/>
      </c>
    </row>
    <row r="697" spans="1:12" s="9" customFormat="1">
      <c r="A697" s="15" t="s">
        <v>445</v>
      </c>
      <c r="B697" s="2" t="s">
        <v>256</v>
      </c>
      <c r="C697" s="13" t="s">
        <v>8</v>
      </c>
      <c r="D697" s="22">
        <v>1</v>
      </c>
      <c r="E697" s="68"/>
      <c r="F697" s="74" t="str">
        <f>IF(SUM(D697*E697)=0,"",SUM(D697*E697))</f>
        <v/>
      </c>
    </row>
    <row r="698" spans="1:12" s="9" customFormat="1">
      <c r="A698" s="15" t="s">
        <v>446</v>
      </c>
      <c r="B698" s="2" t="s">
        <v>1105</v>
      </c>
      <c r="C698" s="13" t="s">
        <v>8</v>
      </c>
      <c r="D698" s="22">
        <v>1</v>
      </c>
      <c r="E698" s="68"/>
      <c r="F698" s="74" t="str">
        <f>IF(SUM(D698*E698)=0,"",SUM(D698*E698))</f>
        <v/>
      </c>
    </row>
    <row r="699" spans="1:12" s="9" customFormat="1">
      <c r="A699" s="15" t="s">
        <v>446</v>
      </c>
      <c r="B699" s="2" t="s">
        <v>1106</v>
      </c>
      <c r="C699" s="13" t="s">
        <v>8</v>
      </c>
      <c r="D699" s="22">
        <v>1</v>
      </c>
      <c r="E699" s="68"/>
      <c r="F699" s="74" t="str">
        <f>IF(SUM(D699*E699)=0,"",SUM(D699*E699))</f>
        <v/>
      </c>
    </row>
    <row r="700" spans="1:12" s="9" customFormat="1">
      <c r="A700" s="15"/>
      <c r="B700" s="2"/>
      <c r="C700" s="13"/>
      <c r="D700" s="22"/>
      <c r="E700" s="68"/>
      <c r="F700" s="74"/>
    </row>
    <row r="701" spans="1:12" s="21" customFormat="1" ht="45">
      <c r="A701" s="15" t="s">
        <v>203</v>
      </c>
      <c r="B701" s="12" t="s">
        <v>318</v>
      </c>
      <c r="C701" s="89"/>
      <c r="D701" s="89"/>
      <c r="E701" s="96"/>
      <c r="F701" s="96"/>
      <c r="G701" s="53"/>
      <c r="H701" s="60"/>
      <c r="I701" s="60"/>
      <c r="J701" s="14"/>
      <c r="L701" s="9"/>
    </row>
    <row r="702" spans="1:12" s="21" customFormat="1">
      <c r="A702" s="15" t="s">
        <v>444</v>
      </c>
      <c r="B702" s="12" t="s">
        <v>421</v>
      </c>
      <c r="C702" s="89" t="s">
        <v>8</v>
      </c>
      <c r="D702" s="90">
        <v>1</v>
      </c>
      <c r="E702" s="68"/>
      <c r="F702" s="68" t="str">
        <f>IF(SUM(D702*E702)=0,"",SUM(D702*E702))</f>
        <v/>
      </c>
      <c r="G702" s="53"/>
      <c r="H702" s="60"/>
      <c r="I702" s="60"/>
      <c r="J702" s="14"/>
      <c r="L702" s="9"/>
    </row>
    <row r="703" spans="1:12" s="21" customFormat="1">
      <c r="A703" s="15" t="s">
        <v>445</v>
      </c>
      <c r="B703" s="12" t="s">
        <v>266</v>
      </c>
      <c r="C703" s="89" t="s">
        <v>8</v>
      </c>
      <c r="D703" s="90">
        <v>1</v>
      </c>
      <c r="E703" s="68"/>
      <c r="F703" s="68" t="str">
        <f>IF(SUM(D703*E703)=0,"",SUM(D703*E703))</f>
        <v/>
      </c>
      <c r="G703" s="53"/>
      <c r="H703" s="60"/>
      <c r="I703" s="60"/>
      <c r="J703" s="14"/>
      <c r="L703" s="9"/>
    </row>
    <row r="704" spans="1:12" s="21" customFormat="1">
      <c r="A704" s="15"/>
      <c r="B704" s="12"/>
      <c r="C704" s="89"/>
      <c r="D704" s="90"/>
      <c r="E704" s="68"/>
      <c r="F704" s="68"/>
      <c r="G704" s="53"/>
      <c r="H704" s="60"/>
      <c r="I704" s="60"/>
      <c r="J704" s="14"/>
      <c r="L704" s="9"/>
    </row>
    <row r="705" spans="1:12" s="14" customFormat="1">
      <c r="A705" s="7"/>
      <c r="B705" s="18" t="s">
        <v>45</v>
      </c>
      <c r="C705" s="13"/>
      <c r="D705" s="16"/>
      <c r="E705" s="68"/>
      <c r="F705" s="68"/>
      <c r="G705" s="10"/>
      <c r="H705" s="9"/>
      <c r="I705" s="9"/>
      <c r="L705" s="9"/>
    </row>
    <row r="706" spans="1:12" s="14" customFormat="1" ht="33.75">
      <c r="A706" s="15" t="s">
        <v>219</v>
      </c>
      <c r="B706" s="2" t="s">
        <v>317</v>
      </c>
      <c r="C706" s="13" t="s">
        <v>8</v>
      </c>
      <c r="D706" s="16">
        <v>1</v>
      </c>
      <c r="E706" s="68"/>
      <c r="F706" s="68" t="str">
        <f>IF(SUM(D706*E706)=0,"",SUM(D706*E706))</f>
        <v/>
      </c>
      <c r="G706" s="10"/>
      <c r="H706" s="9"/>
      <c r="I706" s="9"/>
      <c r="L706" s="9"/>
    </row>
    <row r="707" spans="1:12" s="14" customFormat="1">
      <c r="A707" s="7"/>
      <c r="B707" s="18"/>
      <c r="C707" s="13"/>
      <c r="D707" s="16"/>
      <c r="E707" s="68"/>
      <c r="F707" s="68"/>
      <c r="G707" s="10"/>
      <c r="H707" s="9"/>
      <c r="I707" s="9"/>
      <c r="L707" s="9"/>
    </row>
    <row r="708" spans="1:12" s="14" customFormat="1" ht="33.75">
      <c r="A708" s="15" t="s">
        <v>220</v>
      </c>
      <c r="B708" s="2" t="s">
        <v>316</v>
      </c>
      <c r="C708" s="13"/>
      <c r="D708" s="16"/>
      <c r="E708" s="68"/>
      <c r="F708" s="68"/>
      <c r="G708" s="9"/>
      <c r="H708" s="9"/>
      <c r="I708" s="9"/>
      <c r="L708" s="9"/>
    </row>
    <row r="709" spans="1:12" s="14" customFormat="1">
      <c r="A709" s="7" t="s">
        <v>444</v>
      </c>
      <c r="B709" s="67" t="s">
        <v>155</v>
      </c>
      <c r="C709" s="13" t="s">
        <v>8</v>
      </c>
      <c r="D709" s="13">
        <v>1</v>
      </c>
      <c r="E709" s="85"/>
      <c r="F709" s="68" t="str">
        <f>IF(SUM(D709*E709)=0,"",SUM(D709*E709))</f>
        <v/>
      </c>
      <c r="G709" s="9"/>
      <c r="H709" s="9"/>
      <c r="I709" s="9"/>
      <c r="L709" s="9"/>
    </row>
    <row r="710" spans="1:12" s="14" customFormat="1">
      <c r="A710" s="7" t="s">
        <v>445</v>
      </c>
      <c r="B710" s="67" t="s">
        <v>420</v>
      </c>
      <c r="C710" s="13" t="s">
        <v>8</v>
      </c>
      <c r="D710" s="13">
        <v>1</v>
      </c>
      <c r="E710" s="85"/>
      <c r="F710" s="68" t="str">
        <f>IF(SUM(D710*E710)=0,"",SUM(D710*E710))</f>
        <v/>
      </c>
      <c r="G710" s="9"/>
      <c r="H710" s="9"/>
      <c r="I710" s="9"/>
      <c r="L710" s="9"/>
    </row>
    <row r="711" spans="1:12" s="14" customFormat="1">
      <c r="A711" s="63"/>
      <c r="B711" s="19"/>
      <c r="C711" s="91"/>
      <c r="D711" s="73"/>
      <c r="E711" s="68"/>
      <c r="F711" s="68"/>
      <c r="G711" s="9"/>
      <c r="H711" s="9"/>
      <c r="I711" s="9"/>
      <c r="L711" s="9"/>
    </row>
    <row r="712" spans="1:12" s="14" customFormat="1" ht="22.5">
      <c r="A712" s="15" t="s">
        <v>195</v>
      </c>
      <c r="B712" s="2" t="s">
        <v>818</v>
      </c>
      <c r="C712" s="13"/>
      <c r="D712" s="13"/>
      <c r="E712" s="87"/>
      <c r="F712" s="87"/>
      <c r="G712" s="9"/>
      <c r="H712" s="9"/>
      <c r="I712" s="9"/>
    </row>
    <row r="713" spans="1:12" s="14" customFormat="1">
      <c r="A713" s="15"/>
      <c r="B713" s="2" t="s">
        <v>819</v>
      </c>
      <c r="C713" s="13" t="s">
        <v>8</v>
      </c>
      <c r="D713" s="16">
        <v>1</v>
      </c>
      <c r="E713" s="68"/>
      <c r="F713" s="68" t="str">
        <f>IF(SUM(D713*E713)=0,"",SUM(D713*E713))</f>
        <v/>
      </c>
      <c r="G713" s="9"/>
      <c r="H713" s="9"/>
      <c r="I713" s="9"/>
    </row>
    <row r="714" spans="1:12" s="14" customFormat="1">
      <c r="A714" s="15"/>
      <c r="B714" s="2" t="s">
        <v>820</v>
      </c>
      <c r="C714" s="13" t="s">
        <v>8</v>
      </c>
      <c r="D714" s="16">
        <v>1</v>
      </c>
      <c r="E714" s="68"/>
      <c r="F714" s="68" t="str">
        <f>IF(SUM(D714*E714)=0,"",SUM(D714*E714))</f>
        <v/>
      </c>
      <c r="G714" s="9"/>
      <c r="H714" s="9"/>
      <c r="I714" s="9"/>
    </row>
    <row r="715" spans="1:12" s="9" customFormat="1">
      <c r="A715" s="7"/>
      <c r="B715" s="19"/>
      <c r="C715" s="13"/>
      <c r="D715" s="13"/>
      <c r="E715" s="87"/>
      <c r="F715" s="87"/>
    </row>
    <row r="716" spans="1:12" s="14" customFormat="1" ht="33.75">
      <c r="A716" s="15" t="s">
        <v>196</v>
      </c>
      <c r="B716" s="2" t="s">
        <v>313</v>
      </c>
      <c r="C716" s="13" t="s">
        <v>8</v>
      </c>
      <c r="D716" s="16">
        <v>1</v>
      </c>
      <c r="E716" s="68"/>
      <c r="F716" s="74" t="str">
        <f>IF(SUM(D716*E716)=0,"",SUM(D716*E716))</f>
        <v/>
      </c>
      <c r="G716" s="9"/>
      <c r="H716" s="9"/>
      <c r="I716" s="9"/>
      <c r="L716" s="9"/>
    </row>
    <row r="717" spans="1:12" s="14" customFormat="1">
      <c r="A717" s="15"/>
      <c r="B717" s="2"/>
      <c r="C717" s="13"/>
      <c r="D717" s="16"/>
      <c r="E717" s="68"/>
      <c r="F717" s="74"/>
      <c r="G717" s="9"/>
      <c r="H717" s="9"/>
      <c r="I717" s="9"/>
      <c r="L717" s="9"/>
    </row>
    <row r="718" spans="1:12" s="14" customFormat="1" ht="45">
      <c r="A718" s="15" t="s">
        <v>221</v>
      </c>
      <c r="B718" s="2" t="s">
        <v>356</v>
      </c>
      <c r="C718" s="13" t="s">
        <v>8</v>
      </c>
      <c r="D718" s="16">
        <v>1</v>
      </c>
      <c r="E718" s="68"/>
      <c r="F718" s="74" t="str">
        <f>IF(SUM(D718*E718)=0,"",SUM(D718*E718))</f>
        <v/>
      </c>
      <c r="G718" s="9"/>
      <c r="H718" s="9"/>
      <c r="I718" s="9"/>
      <c r="L718" s="9"/>
    </row>
    <row r="719" spans="1:12" s="14" customFormat="1">
      <c r="A719" s="15"/>
      <c r="B719" s="2"/>
      <c r="C719" s="13"/>
      <c r="D719" s="16"/>
      <c r="E719" s="68"/>
      <c r="F719" s="74"/>
      <c r="G719" s="9"/>
      <c r="H719" s="9"/>
      <c r="I719" s="9"/>
      <c r="L719" s="9"/>
    </row>
    <row r="720" spans="1:12" s="14" customFormat="1">
      <c r="A720" s="15"/>
      <c r="B720" s="18" t="s">
        <v>33</v>
      </c>
      <c r="C720" s="13"/>
      <c r="D720" s="16"/>
      <c r="E720" s="68"/>
      <c r="F720" s="74"/>
      <c r="G720" s="9"/>
      <c r="H720" s="9"/>
      <c r="I720" s="9"/>
      <c r="L720" s="9"/>
    </row>
    <row r="721" spans="1:12" s="41" customFormat="1" ht="33.75">
      <c r="A721" s="11" t="s">
        <v>837</v>
      </c>
      <c r="B721" s="12" t="s">
        <v>437</v>
      </c>
      <c r="C721" s="83"/>
      <c r="D721" s="86"/>
      <c r="E721" s="85"/>
      <c r="F721" s="68"/>
      <c r="L721" s="9"/>
    </row>
    <row r="722" spans="1:12" s="41" customFormat="1" ht="12.75">
      <c r="A722" s="11" t="s">
        <v>444</v>
      </c>
      <c r="B722" s="12" t="s">
        <v>273</v>
      </c>
      <c r="C722" s="83" t="s">
        <v>275</v>
      </c>
      <c r="D722" s="86">
        <v>100</v>
      </c>
      <c r="E722" s="125"/>
      <c r="F722" s="68" t="str">
        <f>IF(SUM(D722*E722)=0,"",SUM(D722*E722))</f>
        <v/>
      </c>
      <c r="L722" s="9"/>
    </row>
    <row r="723" spans="1:12" s="41" customFormat="1" ht="12.75">
      <c r="A723" s="11" t="s">
        <v>445</v>
      </c>
      <c r="B723" s="12" t="s">
        <v>274</v>
      </c>
      <c r="C723" s="83" t="s">
        <v>275</v>
      </c>
      <c r="D723" s="86">
        <v>150</v>
      </c>
      <c r="E723" s="125"/>
      <c r="F723" s="68" t="str">
        <f>IF(SUM(D723*E723)=0,"",SUM(D723*E723))</f>
        <v/>
      </c>
      <c r="L723" s="9"/>
    </row>
    <row r="724" spans="1:12" s="21" customFormat="1">
      <c r="A724" s="11"/>
      <c r="B724" s="23"/>
      <c r="C724" s="89"/>
      <c r="D724" s="99"/>
      <c r="E724" s="68"/>
      <c r="F724" s="68"/>
      <c r="G724" s="20"/>
      <c r="L724" s="9"/>
    </row>
    <row r="725" spans="1:12" s="31" customFormat="1" ht="12.75">
      <c r="A725" s="25"/>
      <c r="B725" s="34" t="s">
        <v>1084</v>
      </c>
      <c r="C725" s="124"/>
      <c r="D725" s="81"/>
      <c r="E725" s="100" t="s">
        <v>34</v>
      </c>
      <c r="F725" s="101">
        <f>SUM(F97:F724)</f>
        <v>0</v>
      </c>
      <c r="L725" s="9"/>
    </row>
    <row r="726" spans="1:12">
      <c r="L726" s="9"/>
    </row>
    <row r="727" spans="1:12">
      <c r="L727" s="9"/>
    </row>
    <row r="728" spans="1:12" s="37" customFormat="1" ht="12.75">
      <c r="A728" s="3" t="s">
        <v>56</v>
      </c>
      <c r="B728" s="4" t="s">
        <v>171</v>
      </c>
      <c r="C728" s="124"/>
      <c r="D728" s="81"/>
      <c r="E728" s="82"/>
      <c r="F728" s="82"/>
      <c r="L728" s="9"/>
    </row>
    <row r="729" spans="1:12" s="41" customFormat="1" ht="12.75">
      <c r="A729" s="5"/>
      <c r="B729" s="27"/>
      <c r="C729" s="104"/>
      <c r="D729" s="126"/>
      <c r="E729" s="111"/>
      <c r="F729" s="111"/>
      <c r="L729" s="9"/>
    </row>
    <row r="730" spans="1:12" s="14" customFormat="1" ht="45" customHeight="1">
      <c r="A730" s="15" t="s">
        <v>10</v>
      </c>
      <c r="B730" s="19" t="s">
        <v>362</v>
      </c>
      <c r="C730" s="13"/>
      <c r="D730" s="13"/>
      <c r="E730" s="87"/>
      <c r="F730" s="87"/>
      <c r="L730" s="9"/>
    </row>
    <row r="731" spans="1:12" s="14" customFormat="1">
      <c r="A731" s="15" t="s">
        <v>444</v>
      </c>
      <c r="B731" s="19" t="s">
        <v>167</v>
      </c>
      <c r="C731" s="13" t="s">
        <v>8</v>
      </c>
      <c r="D731" s="88">
        <v>1</v>
      </c>
      <c r="E731" s="68"/>
      <c r="F731" s="114" t="str">
        <f>IF(SUM(D731*E731)=0,"",SUM(D731*E731))</f>
        <v/>
      </c>
      <c r="L731" s="9"/>
    </row>
    <row r="732" spans="1:12" s="14" customFormat="1">
      <c r="A732" s="15"/>
      <c r="B732" s="19"/>
      <c r="C732" s="13"/>
      <c r="D732" s="88"/>
      <c r="E732" s="68"/>
      <c r="F732" s="114"/>
      <c r="L732" s="9"/>
    </row>
    <row r="733" spans="1:12" s="14" customFormat="1" ht="33.75">
      <c r="A733" s="15" t="s">
        <v>11</v>
      </c>
      <c r="B733" s="19" t="s">
        <v>68</v>
      </c>
      <c r="C733" s="13"/>
      <c r="D733" s="88"/>
      <c r="E733" s="68"/>
      <c r="F733" s="114"/>
      <c r="L733" s="9"/>
    </row>
    <row r="734" spans="1:12" s="14" customFormat="1">
      <c r="A734" s="15" t="s">
        <v>444</v>
      </c>
      <c r="B734" s="19" t="s">
        <v>167</v>
      </c>
      <c r="C734" s="13" t="s">
        <v>8</v>
      </c>
      <c r="D734" s="88">
        <v>1</v>
      </c>
      <c r="E734" s="68"/>
      <c r="F734" s="114" t="str">
        <f>IF(SUM(D734*E734)=0,"",SUM(D734*E734))</f>
        <v/>
      </c>
      <c r="L734" s="9"/>
    </row>
    <row r="735" spans="1:12" s="14" customFormat="1">
      <c r="A735" s="15"/>
      <c r="B735" s="19"/>
      <c r="C735" s="13"/>
      <c r="D735" s="88"/>
      <c r="E735" s="68"/>
      <c r="F735" s="68"/>
      <c r="L735" s="9"/>
    </row>
    <row r="736" spans="1:12" s="14" customFormat="1" ht="33.75">
      <c r="A736" s="15" t="s">
        <v>12</v>
      </c>
      <c r="B736" s="2" t="s">
        <v>357</v>
      </c>
      <c r="C736" s="13"/>
      <c r="D736" s="16"/>
      <c r="E736" s="68"/>
      <c r="F736" s="114"/>
      <c r="L736" s="9"/>
    </row>
    <row r="737" spans="1:12" s="14" customFormat="1">
      <c r="A737" s="15" t="s">
        <v>444</v>
      </c>
      <c r="B737" s="19" t="s">
        <v>167</v>
      </c>
      <c r="C737" s="13" t="s">
        <v>8</v>
      </c>
      <c r="D737" s="88">
        <v>1</v>
      </c>
      <c r="E737" s="68"/>
      <c r="F737" s="114" t="str">
        <f>IF(SUM(D737*E737)=0,"",SUM(D737*E737))</f>
        <v/>
      </c>
      <c r="L737" s="9"/>
    </row>
    <row r="738" spans="1:12" s="14" customFormat="1">
      <c r="A738" s="15"/>
      <c r="B738" s="2"/>
      <c r="C738" s="13"/>
      <c r="D738" s="22"/>
      <c r="E738" s="68"/>
      <c r="F738" s="74"/>
      <c r="L738" s="9"/>
    </row>
    <row r="739" spans="1:12" s="37" customFormat="1" ht="12.75">
      <c r="A739" s="3"/>
      <c r="B739" s="34" t="s">
        <v>831</v>
      </c>
      <c r="C739" s="103"/>
      <c r="D739" s="127"/>
      <c r="E739" s="101" t="s">
        <v>34</v>
      </c>
      <c r="F739" s="101">
        <f>SUM(F730:F738)</f>
        <v>0</v>
      </c>
      <c r="L739" s="9"/>
    </row>
    <row r="740" spans="1:12" s="14" customFormat="1">
      <c r="A740" s="15"/>
      <c r="B740" s="19"/>
      <c r="C740" s="13"/>
      <c r="D740" s="73"/>
      <c r="E740" s="68"/>
      <c r="F740" s="68"/>
      <c r="G740" s="17"/>
      <c r="L740" s="9"/>
    </row>
    <row r="741" spans="1:12" ht="12" thickBot="1">
      <c r="A741" s="29"/>
      <c r="B741" s="30"/>
      <c r="C741" s="106"/>
      <c r="D741" s="107"/>
      <c r="E741" s="173"/>
      <c r="F741" s="173"/>
      <c r="L741" s="9"/>
    </row>
    <row r="742" spans="1:12" s="130" customFormat="1" ht="12.75">
      <c r="A742" s="257" t="s">
        <v>169</v>
      </c>
      <c r="B742" s="258"/>
      <c r="C742" s="258"/>
      <c r="D742" s="258"/>
      <c r="E742" s="258"/>
      <c r="F742" s="258"/>
      <c r="L742" s="9"/>
    </row>
    <row r="743" spans="1:12" ht="12.75">
      <c r="A743" s="104"/>
      <c r="B743" s="131"/>
      <c r="C743" s="129"/>
      <c r="D743" s="132"/>
      <c r="E743" s="111"/>
      <c r="F743" s="111"/>
      <c r="L743" s="9"/>
    </row>
    <row r="744" spans="1:12" ht="12.75">
      <c r="A744" s="36" t="s">
        <v>54</v>
      </c>
      <c r="B744" s="6" t="s">
        <v>257</v>
      </c>
      <c r="C744" s="108"/>
      <c r="D744" s="109"/>
      <c r="E744" s="111"/>
      <c r="F744" s="110">
        <f>F93</f>
        <v>0</v>
      </c>
      <c r="L744" s="9"/>
    </row>
    <row r="745" spans="1:12" ht="12.75">
      <c r="A745" s="104"/>
      <c r="B745" s="131"/>
      <c r="C745" s="129"/>
      <c r="D745" s="132"/>
      <c r="E745" s="111"/>
      <c r="F745" s="111"/>
      <c r="L745" s="9"/>
    </row>
    <row r="746" spans="1:12" ht="12.75">
      <c r="A746" s="36" t="s">
        <v>55</v>
      </c>
      <c r="B746" s="6" t="s">
        <v>895</v>
      </c>
      <c r="C746" s="108"/>
      <c r="D746" s="109"/>
      <c r="E746" s="111"/>
      <c r="F746" s="110">
        <f>F725</f>
        <v>0</v>
      </c>
      <c r="L746" s="9"/>
    </row>
    <row r="747" spans="1:12" ht="12.75">
      <c r="A747" s="36"/>
      <c r="B747" s="36"/>
      <c r="C747" s="108"/>
      <c r="D747" s="109"/>
      <c r="E747" s="111"/>
      <c r="F747" s="110"/>
      <c r="L747" s="9"/>
    </row>
    <row r="748" spans="1:12" ht="12.75">
      <c r="A748" s="36" t="s">
        <v>56</v>
      </c>
      <c r="B748" s="6" t="s">
        <v>171</v>
      </c>
      <c r="C748" s="108"/>
      <c r="D748" s="109"/>
      <c r="E748" s="111"/>
      <c r="F748" s="110">
        <f>F739</f>
        <v>0</v>
      </c>
      <c r="L748" s="9"/>
    </row>
    <row r="749" spans="1:12" ht="12.75">
      <c r="A749" s="36"/>
      <c r="B749" s="36"/>
      <c r="C749" s="108"/>
      <c r="D749" s="109"/>
      <c r="E749" s="111"/>
      <c r="F749" s="110"/>
      <c r="L749" s="9"/>
    </row>
    <row r="750" spans="1:12" ht="12.75">
      <c r="A750" s="15"/>
      <c r="B750" s="133"/>
      <c r="C750" s="136"/>
      <c r="D750" s="109"/>
      <c r="E750" s="110" t="s">
        <v>463</v>
      </c>
      <c r="F750" s="110" t="str">
        <f>IF(SUM(F743:F749)=0,"",SUM(F743:F749))</f>
        <v/>
      </c>
      <c r="L750" s="9"/>
    </row>
    <row r="751" spans="1:12">
      <c r="L751" s="9"/>
    </row>
    <row r="752" spans="1:12">
      <c r="L752" s="9"/>
    </row>
  </sheetData>
  <mergeCells count="5">
    <mergeCell ref="C1:F1"/>
    <mergeCell ref="A2:B2"/>
    <mergeCell ref="C2:F2"/>
    <mergeCell ref="A3:F3"/>
    <mergeCell ref="A742:F742"/>
  </mergeCells>
  <printOptions horizontalCentered="1"/>
  <pageMargins left="0.59055118110236227" right="0" top="0.19685039370078741" bottom="0.39370078740157483" header="0" footer="0"/>
  <pageSetup paperSize="9" orientation="portrait" blackAndWhite="1" useFirstPageNumber="1" horizontalDpi="4294967294" r:id="rId1"/>
  <headerFooter alignWithMargins="0">
    <oddFooter>&amp;C&amp;"Arial,Regular"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B6A6E9-7ED3-4A41-8158-75F69C5AA90B}">
  <dimension ref="A1:Y477"/>
  <sheetViews>
    <sheetView view="pageBreakPreview" topLeftCell="A296" zoomScaleNormal="100" zoomScaleSheetLayoutView="100" workbookViewId="0">
      <selection activeCell="F316" sqref="F316"/>
    </sheetView>
  </sheetViews>
  <sheetFormatPr defaultRowHeight="11.25"/>
  <cols>
    <col min="1" max="1" width="6.83203125" style="7" customWidth="1"/>
    <col min="2" max="2" width="57.83203125" style="2" customWidth="1"/>
    <col min="3" max="3" width="7.83203125" style="72" customWidth="1"/>
    <col min="4" max="4" width="9.33203125" style="88"/>
    <col min="5" max="5" width="10.83203125" style="68" customWidth="1"/>
    <col min="6" max="6" width="13.83203125" style="68" customWidth="1"/>
    <col min="7" max="7" width="12" style="26" bestFit="1" customWidth="1"/>
    <col min="8" max="10" width="9.33203125" style="26"/>
    <col min="11" max="11" width="10.83203125" style="26" bestFit="1" customWidth="1"/>
    <col min="12" max="12" width="9.33203125" style="58"/>
    <col min="13" max="14" width="10.83203125" style="26" bestFit="1" customWidth="1"/>
    <col min="15" max="16384" width="9.33203125" style="26"/>
  </cols>
  <sheetData>
    <row r="1" spans="1:12" ht="22.5" customHeight="1">
      <c r="A1" s="190" t="s">
        <v>873</v>
      </c>
      <c r="B1" s="191" t="s">
        <v>172</v>
      </c>
      <c r="C1" s="207" t="s">
        <v>875</v>
      </c>
      <c r="D1" s="208"/>
      <c r="E1" s="208"/>
      <c r="F1" s="209"/>
    </row>
    <row r="2" spans="1:12" ht="11.25" customHeight="1">
      <c r="A2" s="253" t="s">
        <v>869</v>
      </c>
      <c r="B2" s="254"/>
      <c r="C2" s="214" t="s">
        <v>876</v>
      </c>
      <c r="D2" s="215"/>
      <c r="E2" s="215"/>
      <c r="F2" s="216"/>
    </row>
    <row r="3" spans="1:12" ht="11.25" customHeight="1">
      <c r="A3" s="255" t="s">
        <v>874</v>
      </c>
      <c r="B3" s="256"/>
      <c r="C3" s="256"/>
      <c r="D3" s="256"/>
      <c r="E3" s="256"/>
      <c r="F3" s="256"/>
    </row>
    <row r="4" spans="1:12" ht="12" thickBot="1">
      <c r="A4" s="171" t="s">
        <v>25</v>
      </c>
      <c r="B4" s="192" t="s">
        <v>14</v>
      </c>
      <c r="C4" s="69" t="s">
        <v>175</v>
      </c>
      <c r="D4" s="71" t="s">
        <v>7</v>
      </c>
      <c r="E4" s="172" t="s">
        <v>173</v>
      </c>
      <c r="F4" s="172" t="s">
        <v>174</v>
      </c>
    </row>
    <row r="5" spans="1:12">
      <c r="A5" s="1"/>
      <c r="E5" s="74"/>
      <c r="F5" s="74"/>
    </row>
    <row r="6" spans="1:12" ht="12.75">
      <c r="A6" s="25"/>
      <c r="B6" s="4" t="s">
        <v>826</v>
      </c>
      <c r="C6" s="174"/>
      <c r="D6" s="199"/>
      <c r="E6" s="176"/>
      <c r="F6" s="176"/>
      <c r="L6" s="26"/>
    </row>
    <row r="7" spans="1:12">
      <c r="A7" s="1"/>
      <c r="E7" s="74"/>
      <c r="F7" s="74"/>
      <c r="L7" s="26"/>
    </row>
    <row r="8" spans="1:12" s="14" customFormat="1" ht="22.5">
      <c r="A8" s="1"/>
      <c r="B8" s="2" t="s">
        <v>132</v>
      </c>
      <c r="C8" s="177"/>
      <c r="D8" s="88"/>
      <c r="E8" s="74"/>
      <c r="F8" s="74"/>
    </row>
    <row r="9" spans="1:12">
      <c r="A9" s="1"/>
      <c r="B9" s="2" t="s">
        <v>134</v>
      </c>
      <c r="E9" s="74"/>
      <c r="F9" s="74"/>
      <c r="L9" s="26"/>
    </row>
    <row r="10" spans="1:12">
      <c r="A10" s="1"/>
      <c r="B10" s="2" t="s">
        <v>135</v>
      </c>
      <c r="E10" s="74"/>
      <c r="F10" s="74"/>
      <c r="L10" s="26"/>
    </row>
    <row r="11" spans="1:12">
      <c r="A11" s="1"/>
      <c r="B11" s="2" t="s">
        <v>136</v>
      </c>
      <c r="E11" s="74"/>
      <c r="F11" s="74"/>
      <c r="L11" s="26"/>
    </row>
    <row r="12" spans="1:12">
      <c r="A12" s="1"/>
      <c r="B12" s="2" t="s">
        <v>137</v>
      </c>
      <c r="E12" s="74"/>
      <c r="F12" s="74"/>
      <c r="L12" s="26"/>
    </row>
    <row r="13" spans="1:12">
      <c r="A13" s="1"/>
      <c r="B13" s="2" t="s">
        <v>103</v>
      </c>
      <c r="E13" s="74"/>
      <c r="F13" s="74"/>
      <c r="L13" s="26"/>
    </row>
    <row r="14" spans="1:12">
      <c r="A14" s="1"/>
      <c r="B14" s="2" t="s">
        <v>57</v>
      </c>
      <c r="E14" s="74"/>
      <c r="F14" s="74"/>
      <c r="L14" s="26"/>
    </row>
    <row r="15" spans="1:12">
      <c r="A15" s="1"/>
      <c r="B15" s="2" t="s">
        <v>58</v>
      </c>
      <c r="E15" s="74"/>
      <c r="F15" s="74"/>
      <c r="L15" s="26"/>
    </row>
    <row r="16" spans="1:12">
      <c r="A16" s="1"/>
      <c r="B16" s="2" t="s">
        <v>59</v>
      </c>
      <c r="E16" s="74"/>
      <c r="F16" s="74"/>
      <c r="L16" s="26"/>
    </row>
    <row r="17" spans="1:25">
      <c r="A17" s="1"/>
      <c r="B17" s="2" t="s">
        <v>104</v>
      </c>
      <c r="E17" s="74"/>
      <c r="F17" s="74"/>
      <c r="L17" s="26"/>
    </row>
    <row r="18" spans="1:25">
      <c r="A18" s="1"/>
      <c r="E18" s="74"/>
      <c r="F18" s="74"/>
      <c r="L18" s="26"/>
    </row>
    <row r="19" spans="1:25" s="56" customFormat="1" ht="80.25" customHeight="1">
      <c r="A19" s="104"/>
      <c r="B19" s="2" t="s">
        <v>827</v>
      </c>
      <c r="C19" s="129"/>
      <c r="D19" s="179"/>
      <c r="E19" s="189"/>
      <c r="F19" s="189"/>
      <c r="H19" s="181"/>
      <c r="I19" s="181"/>
      <c r="J19" s="181"/>
      <c r="K19" s="181"/>
      <c r="L19" s="181"/>
      <c r="M19" s="181"/>
      <c r="N19" s="181"/>
      <c r="O19" s="181"/>
      <c r="P19" s="181"/>
      <c r="Q19" s="181"/>
      <c r="R19" s="181"/>
      <c r="S19" s="181"/>
      <c r="T19" s="181"/>
      <c r="U19" s="181"/>
      <c r="V19" s="181"/>
      <c r="W19" s="181"/>
      <c r="X19" s="181"/>
      <c r="Y19" s="181"/>
    </row>
    <row r="20" spans="1:25" s="56" customFormat="1" ht="12.75">
      <c r="A20" s="104"/>
      <c r="B20" s="2"/>
      <c r="C20" s="129"/>
      <c r="D20" s="179"/>
      <c r="E20" s="189"/>
      <c r="F20" s="189"/>
      <c r="H20" s="181"/>
      <c r="I20" s="181"/>
      <c r="J20" s="181"/>
      <c r="K20" s="181"/>
      <c r="L20" s="181"/>
      <c r="M20" s="181"/>
      <c r="N20" s="181"/>
      <c r="O20" s="181"/>
      <c r="P20" s="181"/>
      <c r="Q20" s="181"/>
      <c r="R20" s="181"/>
      <c r="S20" s="181"/>
      <c r="T20" s="181"/>
      <c r="U20" s="181"/>
      <c r="V20" s="181"/>
      <c r="W20" s="181"/>
      <c r="X20" s="181"/>
      <c r="Y20" s="181"/>
    </row>
    <row r="21" spans="1:25" s="31" customFormat="1" ht="12.75">
      <c r="A21" s="3" t="s">
        <v>54</v>
      </c>
      <c r="B21" s="4" t="s">
        <v>257</v>
      </c>
      <c r="C21" s="124"/>
      <c r="D21" s="105"/>
      <c r="E21" s="82"/>
      <c r="F21" s="82"/>
      <c r="L21" s="95"/>
    </row>
    <row r="22" spans="1:25" s="41" customFormat="1" ht="12.75">
      <c r="A22" s="5"/>
      <c r="B22" s="6"/>
      <c r="C22" s="135"/>
      <c r="D22" s="200"/>
      <c r="E22" s="111"/>
      <c r="F22" s="111"/>
      <c r="L22" s="95"/>
    </row>
    <row r="23" spans="1:25" s="41" customFormat="1" ht="33.75">
      <c r="A23" s="5"/>
      <c r="B23" s="18" t="s">
        <v>258</v>
      </c>
      <c r="C23" s="135"/>
      <c r="D23" s="200"/>
      <c r="E23" s="111"/>
      <c r="F23" s="111"/>
      <c r="L23" s="95"/>
    </row>
    <row r="24" spans="1:25" s="41" customFormat="1" ht="12.75">
      <c r="A24" s="5"/>
      <c r="B24" s="6"/>
      <c r="C24" s="135"/>
      <c r="D24" s="200"/>
      <c r="E24" s="111"/>
      <c r="F24" s="111"/>
      <c r="L24" s="95"/>
    </row>
    <row r="25" spans="1:25" s="41" customFormat="1" ht="12.75">
      <c r="A25" s="7"/>
      <c r="B25" s="18" t="s">
        <v>812</v>
      </c>
      <c r="C25" s="72"/>
      <c r="D25" s="88"/>
      <c r="E25" s="68"/>
      <c r="F25" s="68"/>
      <c r="L25" s="95"/>
    </row>
    <row r="26" spans="1:25" s="41" customFormat="1" ht="33.75">
      <c r="A26" s="11" t="s">
        <v>10</v>
      </c>
      <c r="B26" s="12" t="s">
        <v>1085</v>
      </c>
      <c r="C26" s="13" t="s">
        <v>8</v>
      </c>
      <c r="D26" s="16">
        <v>1</v>
      </c>
      <c r="E26" s="68"/>
      <c r="F26" s="68" t="str">
        <f>IF(SUM(D26*E26)=0,"",SUM(D26*E26))</f>
        <v/>
      </c>
      <c r="L26" s="95"/>
    </row>
    <row r="27" spans="1:25" s="41" customFormat="1" ht="12.75">
      <c r="A27" s="11"/>
      <c r="B27" s="12"/>
      <c r="C27" s="13"/>
      <c r="D27" s="16"/>
      <c r="E27" s="68"/>
      <c r="F27" s="68"/>
      <c r="L27" s="95"/>
    </row>
    <row r="28" spans="1:25" s="41" customFormat="1" ht="12.75">
      <c r="A28" s="11" t="s">
        <v>11</v>
      </c>
      <c r="B28" s="12" t="s">
        <v>121</v>
      </c>
      <c r="C28" s="83" t="s">
        <v>8</v>
      </c>
      <c r="D28" s="86">
        <v>1</v>
      </c>
      <c r="E28" s="85"/>
      <c r="F28" s="68" t="str">
        <f>IF(SUM(D28*E28)=0,"",SUM(D28*E28))</f>
        <v/>
      </c>
      <c r="L28" s="95"/>
    </row>
    <row r="29" spans="1:25" s="41" customFormat="1" ht="12.75">
      <c r="A29" s="7"/>
      <c r="B29" s="19"/>
      <c r="C29" s="13"/>
      <c r="D29" s="16"/>
      <c r="E29" s="68"/>
      <c r="F29" s="68"/>
      <c r="L29" s="95"/>
    </row>
    <row r="30" spans="1:25" s="41" customFormat="1" ht="56.25">
      <c r="A30" s="11" t="s">
        <v>12</v>
      </c>
      <c r="B30" s="23" t="s">
        <v>259</v>
      </c>
      <c r="C30" s="83" t="s">
        <v>8</v>
      </c>
      <c r="D30" s="86">
        <v>1</v>
      </c>
      <c r="E30" s="85"/>
      <c r="F30" s="68" t="str">
        <f>IF(SUM(D30*E30)=0,"",SUM(D30*E30))</f>
        <v/>
      </c>
      <c r="L30" s="95"/>
    </row>
    <row r="31" spans="1:25" s="41" customFormat="1" ht="12.75">
      <c r="A31" s="15"/>
      <c r="B31" s="2"/>
      <c r="C31" s="13"/>
      <c r="D31" s="16"/>
      <c r="E31" s="68"/>
      <c r="F31" s="68"/>
      <c r="L31" s="95"/>
    </row>
    <row r="32" spans="1:25" s="41" customFormat="1" ht="12.75">
      <c r="A32" s="15"/>
      <c r="B32" s="18" t="s">
        <v>260</v>
      </c>
      <c r="C32" s="13"/>
      <c r="D32" s="16"/>
      <c r="E32" s="68"/>
      <c r="F32" s="68"/>
      <c r="L32" s="95"/>
    </row>
    <row r="33" spans="1:25" s="41" customFormat="1" ht="56.25">
      <c r="A33" s="11" t="s">
        <v>16</v>
      </c>
      <c r="B33" s="12" t="s">
        <v>261</v>
      </c>
      <c r="C33" s="83" t="s">
        <v>8</v>
      </c>
      <c r="D33" s="86">
        <v>1</v>
      </c>
      <c r="E33" s="85"/>
      <c r="F33" s="68" t="str">
        <f>IF(SUM(D33*E33)=0,"",SUM(D33*E33))</f>
        <v/>
      </c>
      <c r="L33" s="95"/>
    </row>
    <row r="34" spans="1:25" s="41" customFormat="1" ht="12.75">
      <c r="A34" s="11"/>
      <c r="B34" s="12"/>
      <c r="C34" s="83"/>
      <c r="D34" s="86"/>
      <c r="E34" s="85"/>
      <c r="F34" s="68"/>
      <c r="L34" s="95"/>
    </row>
    <row r="35" spans="1:25" s="41" customFormat="1" ht="33.75">
      <c r="A35" s="11" t="s">
        <v>22</v>
      </c>
      <c r="B35" s="12" t="s">
        <v>272</v>
      </c>
      <c r="C35" s="83"/>
      <c r="D35" s="86"/>
      <c r="E35" s="85"/>
      <c r="F35" s="68"/>
      <c r="L35" s="95"/>
    </row>
    <row r="36" spans="1:25" s="41" customFormat="1" ht="12.75">
      <c r="A36" s="11" t="s">
        <v>444</v>
      </c>
      <c r="B36" s="12" t="s">
        <v>273</v>
      </c>
      <c r="C36" s="83" t="s">
        <v>275</v>
      </c>
      <c r="D36" s="86">
        <v>50</v>
      </c>
      <c r="E36" s="125"/>
      <c r="F36" s="68" t="str">
        <f>IF(SUM(D36*E36)=0,"",SUM(D36*E36))</f>
        <v/>
      </c>
      <c r="L36" s="95"/>
    </row>
    <row r="37" spans="1:25" s="41" customFormat="1" ht="12.75">
      <c r="A37" s="11" t="s">
        <v>445</v>
      </c>
      <c r="B37" s="12" t="s">
        <v>274</v>
      </c>
      <c r="C37" s="83" t="s">
        <v>275</v>
      </c>
      <c r="D37" s="86">
        <v>50</v>
      </c>
      <c r="E37" s="125"/>
      <c r="F37" s="68" t="str">
        <f>IF(SUM(D37*E37)=0,"",SUM(D37*E37))</f>
        <v/>
      </c>
      <c r="L37" s="95"/>
    </row>
    <row r="38" spans="1:25" s="21" customFormat="1">
      <c r="A38" s="11"/>
      <c r="B38" s="23"/>
      <c r="C38" s="89"/>
      <c r="D38" s="92"/>
      <c r="E38" s="68"/>
      <c r="F38" s="68"/>
      <c r="G38" s="20"/>
      <c r="L38" s="95"/>
    </row>
    <row r="39" spans="1:25" s="31" customFormat="1" ht="12.75">
      <c r="A39" s="25"/>
      <c r="B39" s="34" t="s">
        <v>1086</v>
      </c>
      <c r="C39" s="124"/>
      <c r="D39" s="105"/>
      <c r="E39" s="100" t="s">
        <v>34</v>
      </c>
      <c r="F39" s="101">
        <f>SUM(F23:F38)</f>
        <v>0</v>
      </c>
      <c r="L39" s="95"/>
    </row>
    <row r="40" spans="1:25" s="14" customFormat="1">
      <c r="A40" s="15"/>
      <c r="B40" s="19"/>
      <c r="C40" s="13"/>
      <c r="D40" s="88"/>
      <c r="E40" s="68"/>
      <c r="F40" s="68"/>
      <c r="G40" s="17"/>
      <c r="L40" s="95"/>
    </row>
    <row r="41" spans="1:25" s="56" customFormat="1" ht="12.75">
      <c r="A41" s="104"/>
      <c r="B41" s="2"/>
      <c r="C41" s="129"/>
      <c r="D41" s="179"/>
      <c r="E41" s="189"/>
      <c r="F41" s="189"/>
      <c r="H41" s="181"/>
      <c r="I41" s="181"/>
      <c r="J41" s="181"/>
      <c r="K41" s="181"/>
      <c r="L41" s="181"/>
      <c r="M41" s="181"/>
      <c r="N41" s="181"/>
      <c r="O41" s="181"/>
      <c r="P41" s="181"/>
      <c r="Q41" s="181"/>
      <c r="R41" s="181"/>
      <c r="S41" s="181"/>
      <c r="T41" s="181"/>
      <c r="U41" s="181"/>
      <c r="V41" s="181"/>
      <c r="W41" s="181"/>
      <c r="X41" s="181"/>
      <c r="Y41" s="181"/>
    </row>
    <row r="42" spans="1:25" s="31" customFormat="1" ht="12.75">
      <c r="A42" s="3" t="s">
        <v>55</v>
      </c>
      <c r="B42" s="4" t="s">
        <v>828</v>
      </c>
      <c r="C42" s="178"/>
      <c r="D42" s="105"/>
      <c r="E42" s="82"/>
      <c r="F42" s="82"/>
    </row>
    <row r="43" spans="1:25">
      <c r="B43" s="8"/>
      <c r="C43" s="9"/>
      <c r="D43" s="16"/>
      <c r="L43" s="26"/>
    </row>
    <row r="44" spans="1:25" s="14" customFormat="1" ht="33.75">
      <c r="A44" s="11" t="s">
        <v>10</v>
      </c>
      <c r="B44" s="42" t="s">
        <v>1109</v>
      </c>
      <c r="C44" s="13"/>
      <c r="D44" s="16"/>
      <c r="E44" s="68"/>
      <c r="F44" s="68"/>
      <c r="G44" s="9"/>
    </row>
    <row r="45" spans="1:25" s="14" customFormat="1">
      <c r="A45" s="11"/>
      <c r="B45" s="42" t="s">
        <v>829</v>
      </c>
      <c r="C45" s="83" t="s">
        <v>866</v>
      </c>
      <c r="D45" s="86">
        <v>40</v>
      </c>
      <c r="E45" s="85"/>
      <c r="F45" s="68" t="str">
        <f>IF(SUM(D45*E45)=0,"",SUM(D45*E45))</f>
        <v/>
      </c>
      <c r="G45" s="9"/>
      <c r="H45" s="9"/>
      <c r="I45" s="9"/>
    </row>
    <row r="46" spans="1:25" s="14" customFormat="1">
      <c r="A46" s="7"/>
      <c r="B46" s="42"/>
      <c r="C46" s="13"/>
      <c r="D46" s="16"/>
      <c r="E46" s="68"/>
      <c r="F46" s="68"/>
      <c r="G46" s="9"/>
      <c r="H46" s="9"/>
      <c r="I46" s="9"/>
    </row>
    <row r="47" spans="1:25" s="14" customFormat="1" ht="67.5">
      <c r="A47" s="11" t="s">
        <v>11</v>
      </c>
      <c r="B47" s="42" t="s">
        <v>1181</v>
      </c>
      <c r="C47" s="83"/>
      <c r="D47" s="86"/>
      <c r="E47" s="85"/>
      <c r="F47" s="68"/>
      <c r="G47" s="9"/>
      <c r="H47" s="9"/>
      <c r="I47" s="9"/>
    </row>
    <row r="48" spans="1:25" s="14" customFormat="1">
      <c r="A48" s="11" t="s">
        <v>444</v>
      </c>
      <c r="B48" s="195" t="s">
        <v>1134</v>
      </c>
      <c r="C48" s="196" t="s">
        <v>1135</v>
      </c>
      <c r="D48" s="201">
        <f>150*0.8*0.4</f>
        <v>48</v>
      </c>
      <c r="E48" s="202"/>
      <c r="F48" s="68" t="str">
        <f>IF(SUM(D48*E48)=0,"",SUM(D48*E48))</f>
        <v/>
      </c>
      <c r="G48" s="9"/>
      <c r="H48" s="9"/>
      <c r="I48" s="9"/>
    </row>
    <row r="49" spans="1:12" s="14" customFormat="1">
      <c r="A49" s="11" t="s">
        <v>445</v>
      </c>
      <c r="B49" s="195" t="s">
        <v>1136</v>
      </c>
      <c r="C49" s="196" t="s">
        <v>1135</v>
      </c>
      <c r="D49" s="201">
        <f>D48*0.5</f>
        <v>24</v>
      </c>
      <c r="E49" s="202"/>
      <c r="F49" s="68" t="str">
        <f t="shared" ref="F49:F56" si="0">IF(SUM(D49*E49)=0,"",SUM(D49*E49))</f>
        <v/>
      </c>
      <c r="G49" s="9"/>
      <c r="H49" s="9"/>
      <c r="I49" s="9"/>
    </row>
    <row r="50" spans="1:12" s="14" customFormat="1" ht="22.5">
      <c r="A50" s="11" t="s">
        <v>446</v>
      </c>
      <c r="B50" s="195" t="s">
        <v>1137</v>
      </c>
      <c r="C50" s="196" t="s">
        <v>9</v>
      </c>
      <c r="D50" s="201">
        <v>160</v>
      </c>
      <c r="E50" s="203"/>
      <c r="F50" s="68" t="str">
        <f t="shared" si="0"/>
        <v/>
      </c>
      <c r="G50" s="9"/>
      <c r="H50" s="9"/>
      <c r="I50" s="9"/>
    </row>
    <row r="51" spans="1:12" s="14" customFormat="1" ht="33.75">
      <c r="A51" s="11" t="s">
        <v>447</v>
      </c>
      <c r="B51" s="195" t="s">
        <v>1138</v>
      </c>
      <c r="C51" s="196" t="s">
        <v>1139</v>
      </c>
      <c r="D51" s="201">
        <v>100</v>
      </c>
      <c r="E51" s="203"/>
      <c r="F51" s="68" t="str">
        <f t="shared" si="0"/>
        <v/>
      </c>
      <c r="G51" s="9"/>
      <c r="H51" s="9"/>
      <c r="I51" s="9"/>
    </row>
    <row r="52" spans="1:12" s="14" customFormat="1">
      <c r="A52" s="11"/>
      <c r="B52" s="195"/>
      <c r="C52" s="196"/>
      <c r="D52" s="201"/>
      <c r="E52" s="203"/>
      <c r="F52" s="68"/>
      <c r="G52" s="9"/>
      <c r="H52" s="9"/>
      <c r="I52" s="9"/>
    </row>
    <row r="53" spans="1:12" s="14" customFormat="1" ht="45">
      <c r="A53" s="11" t="s">
        <v>12</v>
      </c>
      <c r="B53" s="197" t="s">
        <v>1140</v>
      </c>
      <c r="C53" s="196"/>
      <c r="D53" s="201"/>
      <c r="E53" s="203"/>
      <c r="F53" s="68" t="str">
        <f t="shared" si="0"/>
        <v/>
      </c>
      <c r="G53" s="9"/>
      <c r="H53" s="9"/>
      <c r="I53" s="9"/>
    </row>
    <row r="54" spans="1:12" s="14" customFormat="1">
      <c r="A54" s="11" t="s">
        <v>444</v>
      </c>
      <c r="B54" s="195" t="s">
        <v>1141</v>
      </c>
      <c r="C54" s="196" t="s">
        <v>9</v>
      </c>
      <c r="D54" s="204">
        <v>200</v>
      </c>
      <c r="E54" s="203"/>
      <c r="F54" s="68" t="str">
        <f t="shared" si="0"/>
        <v/>
      </c>
      <c r="G54" s="9"/>
      <c r="H54" s="9"/>
      <c r="I54" s="9"/>
    </row>
    <row r="55" spans="1:12" s="14" customFormat="1">
      <c r="A55" s="11" t="s">
        <v>445</v>
      </c>
      <c r="B55" s="195" t="s">
        <v>1142</v>
      </c>
      <c r="C55" s="196" t="s">
        <v>9</v>
      </c>
      <c r="D55" s="204">
        <v>100</v>
      </c>
      <c r="E55" s="203"/>
      <c r="F55" s="68" t="str">
        <f t="shared" si="0"/>
        <v/>
      </c>
      <c r="G55" s="9"/>
      <c r="H55" s="9"/>
      <c r="I55" s="9"/>
    </row>
    <row r="56" spans="1:12" s="14" customFormat="1" ht="22.5">
      <c r="A56" s="11" t="s">
        <v>446</v>
      </c>
      <c r="B56" s="198" t="s">
        <v>1143</v>
      </c>
      <c r="C56" s="196" t="s">
        <v>9</v>
      </c>
      <c r="D56" s="204">
        <v>100</v>
      </c>
      <c r="E56" s="203"/>
      <c r="F56" s="68" t="str">
        <f t="shared" si="0"/>
        <v/>
      </c>
      <c r="G56" s="9"/>
      <c r="H56" s="9"/>
      <c r="I56" s="9"/>
    </row>
    <row r="57" spans="1:12" s="14" customFormat="1">
      <c r="A57" s="7"/>
      <c r="B57" s="42"/>
      <c r="C57" s="13"/>
      <c r="D57" s="16"/>
      <c r="E57" s="68"/>
      <c r="F57" s="68"/>
      <c r="G57" s="9"/>
      <c r="H57" s="9"/>
      <c r="I57" s="9"/>
    </row>
    <row r="58" spans="1:12" s="31" customFormat="1" ht="12.75">
      <c r="A58" s="3"/>
      <c r="B58" s="34" t="s">
        <v>1087</v>
      </c>
      <c r="C58" s="178"/>
      <c r="D58" s="105"/>
      <c r="E58" s="101" t="s">
        <v>830</v>
      </c>
      <c r="F58" s="101">
        <f>SUM(F44:F57)</f>
        <v>0</v>
      </c>
    </row>
    <row r="59" spans="1:12" s="14" customFormat="1">
      <c r="A59" s="7"/>
      <c r="B59" s="42"/>
      <c r="C59" s="13"/>
      <c r="D59" s="16"/>
      <c r="E59" s="68"/>
      <c r="F59" s="68"/>
      <c r="G59" s="9"/>
      <c r="H59" s="9"/>
      <c r="I59" s="9"/>
    </row>
    <row r="61" spans="1:12" s="31" customFormat="1" ht="12.75">
      <c r="A61" s="3" t="s">
        <v>56</v>
      </c>
      <c r="B61" s="4" t="s">
        <v>170</v>
      </c>
      <c r="C61" s="124"/>
      <c r="D61" s="105"/>
      <c r="E61" s="82"/>
      <c r="F61" s="82"/>
      <c r="L61" s="138"/>
    </row>
    <row r="62" spans="1:12">
      <c r="B62" s="8"/>
      <c r="C62" s="13"/>
      <c r="D62" s="16"/>
    </row>
    <row r="63" spans="1:12" s="14" customFormat="1">
      <c r="A63" s="15"/>
      <c r="B63" s="18" t="s">
        <v>1110</v>
      </c>
      <c r="C63" s="13"/>
      <c r="D63" s="88"/>
      <c r="E63" s="68"/>
      <c r="F63" s="68"/>
      <c r="G63" s="17"/>
      <c r="L63" s="9"/>
    </row>
    <row r="64" spans="1:12" s="51" customFormat="1" ht="33.75">
      <c r="A64" s="15" t="s">
        <v>10</v>
      </c>
      <c r="B64" s="193" t="s">
        <v>1144</v>
      </c>
      <c r="C64" s="13"/>
      <c r="D64" s="16"/>
      <c r="E64" s="68"/>
      <c r="F64" s="68"/>
      <c r="L64" s="95"/>
    </row>
    <row r="65" spans="1:12" s="51" customFormat="1" ht="33.75">
      <c r="A65" s="113" t="s">
        <v>444</v>
      </c>
      <c r="B65" s="19" t="s">
        <v>1145</v>
      </c>
      <c r="C65" s="13" t="s">
        <v>8</v>
      </c>
      <c r="D65" s="16">
        <v>1</v>
      </c>
      <c r="E65" s="68"/>
      <c r="F65" s="68" t="str">
        <f>IF(SUM(D65*E65)=0,"",SUM(D65*E65))</f>
        <v/>
      </c>
      <c r="L65" s="95"/>
    </row>
    <row r="66" spans="1:12" s="51" customFormat="1" ht="33.75">
      <c r="A66" s="15" t="s">
        <v>445</v>
      </c>
      <c r="B66" s="19" t="s">
        <v>1146</v>
      </c>
      <c r="C66" s="13" t="s">
        <v>8</v>
      </c>
      <c r="D66" s="16">
        <v>1</v>
      </c>
      <c r="E66" s="68"/>
      <c r="F66" s="68" t="str">
        <f t="shared" ref="F66:F67" si="1">IF(SUM(D66*E66)=0,"",SUM(D66*E66))</f>
        <v/>
      </c>
      <c r="L66" s="95"/>
    </row>
    <row r="67" spans="1:12" s="51" customFormat="1" ht="33.75">
      <c r="A67" s="15" t="s">
        <v>446</v>
      </c>
      <c r="B67" s="19" t="s">
        <v>1147</v>
      </c>
      <c r="C67" s="13" t="s">
        <v>8</v>
      </c>
      <c r="D67" s="16">
        <v>1</v>
      </c>
      <c r="E67" s="68"/>
      <c r="F67" s="68" t="str">
        <f t="shared" si="1"/>
        <v/>
      </c>
      <c r="L67" s="95"/>
    </row>
    <row r="68" spans="1:12" s="51" customFormat="1">
      <c r="A68" s="15"/>
      <c r="B68" s="19"/>
      <c r="C68" s="13"/>
      <c r="D68" s="16"/>
      <c r="E68" s="68"/>
      <c r="F68" s="68"/>
      <c r="L68" s="95"/>
    </row>
    <row r="69" spans="1:12" s="51" customFormat="1">
      <c r="A69" s="15" t="s">
        <v>11</v>
      </c>
      <c r="B69" s="193" t="s">
        <v>1148</v>
      </c>
      <c r="C69" s="13"/>
      <c r="D69" s="16"/>
      <c r="E69" s="68"/>
      <c r="F69" s="68"/>
      <c r="L69" s="95"/>
    </row>
    <row r="70" spans="1:12" s="51" customFormat="1">
      <c r="A70" s="15" t="s">
        <v>444</v>
      </c>
      <c r="B70" s="52" t="s">
        <v>1149</v>
      </c>
      <c r="C70" s="13" t="s">
        <v>8</v>
      </c>
      <c r="D70" s="16">
        <v>1</v>
      </c>
      <c r="E70" s="68"/>
      <c r="F70" s="68" t="str">
        <f>IF(SUM(D70*E70)=0,"",SUM(D70*E70))</f>
        <v/>
      </c>
      <c r="L70" s="95"/>
    </row>
    <row r="71" spans="1:12" s="51" customFormat="1">
      <c r="A71" s="15" t="s">
        <v>445</v>
      </c>
      <c r="B71" s="2" t="s">
        <v>841</v>
      </c>
      <c r="C71" s="13" t="s">
        <v>8</v>
      </c>
      <c r="D71" s="16">
        <v>1</v>
      </c>
      <c r="E71" s="68"/>
      <c r="F71" s="68" t="str">
        <f t="shared" ref="F71:F78" si="2">IF(SUM(D71*E71)=0,"",SUM(D71*E71))</f>
        <v/>
      </c>
      <c r="L71" s="95"/>
    </row>
    <row r="72" spans="1:12" s="51" customFormat="1" ht="22.5">
      <c r="A72" s="15" t="s">
        <v>446</v>
      </c>
      <c r="B72" s="48" t="s">
        <v>842</v>
      </c>
      <c r="C72" s="13" t="s">
        <v>8</v>
      </c>
      <c r="D72" s="16">
        <v>1</v>
      </c>
      <c r="E72" s="68"/>
      <c r="F72" s="68" t="str">
        <f t="shared" si="2"/>
        <v/>
      </c>
      <c r="L72" s="95"/>
    </row>
    <row r="73" spans="1:12" s="51" customFormat="1" ht="26.25" customHeight="1">
      <c r="A73" s="15" t="s">
        <v>447</v>
      </c>
      <c r="B73" s="19" t="s">
        <v>843</v>
      </c>
      <c r="C73" s="13" t="s">
        <v>8</v>
      </c>
      <c r="D73" s="16">
        <v>1</v>
      </c>
      <c r="E73" s="68"/>
      <c r="F73" s="68" t="str">
        <f t="shared" si="2"/>
        <v/>
      </c>
      <c r="L73" s="95"/>
    </row>
    <row r="74" spans="1:12" s="51" customFormat="1">
      <c r="A74" s="15" t="s">
        <v>448</v>
      </c>
      <c r="B74" s="52" t="s">
        <v>1150</v>
      </c>
      <c r="C74" s="13" t="s">
        <v>8</v>
      </c>
      <c r="D74" s="16">
        <v>1</v>
      </c>
      <c r="E74" s="68"/>
      <c r="F74" s="68" t="str">
        <f t="shared" si="2"/>
        <v/>
      </c>
      <c r="L74" s="95"/>
    </row>
    <row r="75" spans="1:12" s="51" customFormat="1">
      <c r="A75" s="15" t="s">
        <v>449</v>
      </c>
      <c r="B75" s="52" t="s">
        <v>845</v>
      </c>
      <c r="C75" s="13" t="s">
        <v>8</v>
      </c>
      <c r="D75" s="16">
        <v>1</v>
      </c>
      <c r="E75" s="68"/>
      <c r="F75" s="68" t="str">
        <f t="shared" si="2"/>
        <v/>
      </c>
      <c r="L75" s="95"/>
    </row>
    <row r="76" spans="1:12" s="51" customFormat="1">
      <c r="A76" s="15" t="s">
        <v>450</v>
      </c>
      <c r="B76" s="52" t="s">
        <v>847</v>
      </c>
      <c r="C76" s="13" t="s">
        <v>8</v>
      </c>
      <c r="D76" s="16">
        <v>1</v>
      </c>
      <c r="E76" s="68"/>
      <c r="F76" s="68" t="str">
        <f t="shared" si="2"/>
        <v/>
      </c>
      <c r="L76" s="95"/>
    </row>
    <row r="77" spans="1:12" s="51" customFormat="1" ht="22.5">
      <c r="A77" s="15" t="s">
        <v>456</v>
      </c>
      <c r="B77" s="52" t="s">
        <v>1151</v>
      </c>
      <c r="C77" s="13" t="s">
        <v>47</v>
      </c>
      <c r="D77" s="16">
        <v>1</v>
      </c>
      <c r="E77" s="68"/>
      <c r="F77" s="68" t="str">
        <f t="shared" si="2"/>
        <v/>
      </c>
      <c r="L77" s="95"/>
    </row>
    <row r="78" spans="1:12" s="51" customFormat="1" ht="22.5">
      <c r="A78" s="15" t="s">
        <v>451</v>
      </c>
      <c r="B78" s="19" t="s">
        <v>844</v>
      </c>
      <c r="C78" s="13" t="s">
        <v>47</v>
      </c>
      <c r="D78" s="16">
        <v>1</v>
      </c>
      <c r="E78" s="68"/>
      <c r="F78" s="68" t="str">
        <f t="shared" si="2"/>
        <v/>
      </c>
      <c r="L78" s="95"/>
    </row>
    <row r="79" spans="1:12" s="51" customFormat="1">
      <c r="A79" s="15"/>
      <c r="B79" s="52"/>
      <c r="C79" s="13"/>
      <c r="D79" s="16"/>
      <c r="E79" s="68"/>
      <c r="F79" s="68"/>
      <c r="L79" s="95"/>
    </row>
    <row r="80" spans="1:12" s="51" customFormat="1">
      <c r="A80" s="15" t="s">
        <v>12</v>
      </c>
      <c r="B80" s="193" t="s">
        <v>1152</v>
      </c>
      <c r="C80" s="13"/>
      <c r="D80" s="16"/>
      <c r="E80" s="68"/>
      <c r="F80" s="68"/>
      <c r="L80" s="95"/>
    </row>
    <row r="81" spans="1:12" s="51" customFormat="1">
      <c r="A81" s="15" t="s">
        <v>444</v>
      </c>
      <c r="B81" s="52" t="s">
        <v>1153</v>
      </c>
      <c r="C81" s="13" t="s">
        <v>8</v>
      </c>
      <c r="D81" s="16">
        <v>19</v>
      </c>
      <c r="E81" s="68"/>
      <c r="F81" s="68" t="str">
        <f t="shared" ref="F81:F86" si="3">IF(SUM(D81*E81)=0,"",SUM(D81*E81))</f>
        <v/>
      </c>
      <c r="L81" s="95"/>
    </row>
    <row r="82" spans="1:12" s="51" customFormat="1">
      <c r="A82" s="15" t="s">
        <v>445</v>
      </c>
      <c r="B82" s="52" t="s">
        <v>845</v>
      </c>
      <c r="C82" s="13" t="s">
        <v>8</v>
      </c>
      <c r="D82" s="16">
        <v>15</v>
      </c>
      <c r="E82" s="68"/>
      <c r="F82" s="68" t="str">
        <f t="shared" si="3"/>
        <v/>
      </c>
      <c r="L82" s="95"/>
    </row>
    <row r="83" spans="1:12" s="51" customFormat="1">
      <c r="A83" s="15" t="s">
        <v>446</v>
      </c>
      <c r="B83" s="52" t="s">
        <v>1154</v>
      </c>
      <c r="C83" s="13" t="s">
        <v>8</v>
      </c>
      <c r="D83" s="16">
        <v>9</v>
      </c>
      <c r="E83" s="68"/>
      <c r="F83" s="68" t="str">
        <f t="shared" si="3"/>
        <v/>
      </c>
      <c r="L83" s="95"/>
    </row>
    <row r="84" spans="1:12" s="51" customFormat="1">
      <c r="A84" s="15" t="s">
        <v>447</v>
      </c>
      <c r="B84" s="52" t="s">
        <v>846</v>
      </c>
      <c r="C84" s="13" t="s">
        <v>8</v>
      </c>
      <c r="D84" s="16">
        <v>3</v>
      </c>
      <c r="E84" s="68"/>
      <c r="F84" s="68" t="str">
        <f t="shared" si="3"/>
        <v/>
      </c>
      <c r="L84" s="95"/>
    </row>
    <row r="85" spans="1:12" s="51" customFormat="1">
      <c r="A85" s="15" t="s">
        <v>448</v>
      </c>
      <c r="B85" s="52" t="s">
        <v>847</v>
      </c>
      <c r="C85" s="13" t="s">
        <v>8</v>
      </c>
      <c r="D85" s="16">
        <v>15</v>
      </c>
      <c r="E85" s="68"/>
      <c r="F85" s="68" t="str">
        <f t="shared" si="3"/>
        <v/>
      </c>
      <c r="L85" s="95"/>
    </row>
    <row r="86" spans="1:12" s="51" customFormat="1">
      <c r="A86" s="15" t="s">
        <v>449</v>
      </c>
      <c r="B86" s="52" t="s">
        <v>1155</v>
      </c>
      <c r="C86" s="13" t="s">
        <v>8</v>
      </c>
      <c r="D86" s="16">
        <v>11</v>
      </c>
      <c r="E86" s="68"/>
      <c r="F86" s="68" t="str">
        <f t="shared" si="3"/>
        <v/>
      </c>
      <c r="L86" s="95"/>
    </row>
    <row r="87" spans="1:12" s="51" customFormat="1">
      <c r="A87" s="15" t="s">
        <v>450</v>
      </c>
      <c r="B87" s="52" t="s">
        <v>848</v>
      </c>
      <c r="C87" s="13" t="s">
        <v>8</v>
      </c>
      <c r="D87" s="16">
        <v>3</v>
      </c>
      <c r="E87" s="68"/>
      <c r="F87" s="68" t="str">
        <f t="shared" ref="F87:F103" si="4">IF(SUM(D87*E87)=0,"",SUM(D87*E87))</f>
        <v/>
      </c>
      <c r="L87" s="95"/>
    </row>
    <row r="88" spans="1:12" s="51" customFormat="1">
      <c r="A88" s="15" t="s">
        <v>456</v>
      </c>
      <c r="B88" s="19" t="s">
        <v>849</v>
      </c>
      <c r="C88" s="13" t="s">
        <v>8</v>
      </c>
      <c r="D88" s="16">
        <v>1</v>
      </c>
      <c r="E88" s="68"/>
      <c r="F88" s="68" t="str">
        <f t="shared" si="4"/>
        <v/>
      </c>
      <c r="L88" s="95"/>
    </row>
    <row r="89" spans="1:12" s="51" customFormat="1">
      <c r="A89" s="15" t="s">
        <v>451</v>
      </c>
      <c r="B89" s="19" t="s">
        <v>850</v>
      </c>
      <c r="C89" s="13" t="s">
        <v>8</v>
      </c>
      <c r="D89" s="16">
        <v>8</v>
      </c>
      <c r="E89" s="68"/>
      <c r="F89" s="68" t="str">
        <f t="shared" si="4"/>
        <v/>
      </c>
      <c r="L89" s="95"/>
    </row>
    <row r="90" spans="1:12" s="51" customFormat="1">
      <c r="A90" s="15" t="s">
        <v>457</v>
      </c>
      <c r="B90" s="19" t="s">
        <v>851</v>
      </c>
      <c r="C90" s="13" t="s">
        <v>8</v>
      </c>
      <c r="D90" s="16">
        <v>7</v>
      </c>
      <c r="E90" s="68"/>
      <c r="F90" s="68" t="str">
        <f t="shared" si="4"/>
        <v/>
      </c>
      <c r="L90" s="95"/>
    </row>
    <row r="91" spans="1:12" s="51" customFormat="1">
      <c r="A91" s="15" t="s">
        <v>458</v>
      </c>
      <c r="B91" s="19" t="s">
        <v>852</v>
      </c>
      <c r="C91" s="13" t="s">
        <v>8</v>
      </c>
      <c r="D91" s="16">
        <v>11</v>
      </c>
      <c r="E91" s="68"/>
      <c r="F91" s="68" t="str">
        <f t="shared" si="4"/>
        <v/>
      </c>
      <c r="L91" s="95"/>
    </row>
    <row r="92" spans="1:12" s="51" customFormat="1">
      <c r="A92" s="15" t="s">
        <v>459</v>
      </c>
      <c r="B92" s="19" t="s">
        <v>853</v>
      </c>
      <c r="C92" s="13" t="s">
        <v>8</v>
      </c>
      <c r="D92" s="16">
        <v>2</v>
      </c>
      <c r="E92" s="68"/>
      <c r="F92" s="68" t="str">
        <f t="shared" si="4"/>
        <v/>
      </c>
      <c r="L92" s="95"/>
    </row>
    <row r="93" spans="1:12" s="51" customFormat="1">
      <c r="A93" s="15" t="s">
        <v>9</v>
      </c>
      <c r="B93" s="19" t="s">
        <v>854</v>
      </c>
      <c r="C93" s="13" t="s">
        <v>8</v>
      </c>
      <c r="D93" s="16">
        <v>20</v>
      </c>
      <c r="E93" s="68"/>
      <c r="F93" s="68" t="str">
        <f t="shared" si="4"/>
        <v/>
      </c>
      <c r="L93" s="95"/>
    </row>
    <row r="94" spans="1:12" s="51" customFormat="1">
      <c r="A94" s="15" t="s">
        <v>454</v>
      </c>
      <c r="B94" s="19" t="s">
        <v>855</v>
      </c>
      <c r="C94" s="13" t="s">
        <v>8</v>
      </c>
      <c r="D94" s="16">
        <v>20</v>
      </c>
      <c r="E94" s="68"/>
      <c r="F94" s="68" t="str">
        <f t="shared" si="4"/>
        <v/>
      </c>
      <c r="L94" s="95"/>
    </row>
    <row r="95" spans="1:12" s="51" customFormat="1">
      <c r="A95" s="15" t="s">
        <v>461</v>
      </c>
      <c r="B95" s="19" t="s">
        <v>856</v>
      </c>
      <c r="C95" s="13" t="s">
        <v>8</v>
      </c>
      <c r="D95" s="16">
        <v>20</v>
      </c>
      <c r="E95" s="68"/>
      <c r="F95" s="68" t="str">
        <f t="shared" si="4"/>
        <v/>
      </c>
      <c r="L95" s="95"/>
    </row>
    <row r="96" spans="1:12" s="51" customFormat="1">
      <c r="A96" s="15" t="s">
        <v>455</v>
      </c>
      <c r="B96" s="42" t="s">
        <v>857</v>
      </c>
      <c r="C96" s="13" t="s">
        <v>8</v>
      </c>
      <c r="D96" s="16">
        <v>10</v>
      </c>
      <c r="E96" s="68"/>
      <c r="F96" s="68" t="str">
        <f t="shared" si="4"/>
        <v/>
      </c>
      <c r="L96" s="95"/>
    </row>
    <row r="97" spans="1:12" s="51" customFormat="1">
      <c r="A97" s="15" t="s">
        <v>453</v>
      </c>
      <c r="B97" s="42" t="s">
        <v>858</v>
      </c>
      <c r="C97" s="13" t="s">
        <v>8</v>
      </c>
      <c r="D97" s="16">
        <v>3</v>
      </c>
      <c r="E97" s="68"/>
      <c r="F97" s="68" t="str">
        <f t="shared" si="4"/>
        <v/>
      </c>
      <c r="L97" s="95"/>
    </row>
    <row r="98" spans="1:12" s="51" customFormat="1">
      <c r="A98" s="15" t="s">
        <v>462</v>
      </c>
      <c r="B98" s="42" t="s">
        <v>859</v>
      </c>
      <c r="C98" s="13" t="s">
        <v>8</v>
      </c>
      <c r="D98" s="16">
        <v>13</v>
      </c>
      <c r="E98" s="68"/>
      <c r="F98" s="68" t="str">
        <f t="shared" si="4"/>
        <v/>
      </c>
      <c r="G98" s="185"/>
      <c r="L98" s="95"/>
    </row>
    <row r="99" spans="1:12" s="51" customFormat="1">
      <c r="A99" s="15" t="s">
        <v>460</v>
      </c>
      <c r="B99" s="42" t="s">
        <v>860</v>
      </c>
      <c r="C99" s="13" t="s">
        <v>8</v>
      </c>
      <c r="D99" s="16">
        <v>1</v>
      </c>
      <c r="E99" s="68"/>
      <c r="F99" s="68" t="str">
        <f t="shared" si="4"/>
        <v/>
      </c>
      <c r="G99" s="185"/>
      <c r="L99" s="95"/>
    </row>
    <row r="100" spans="1:12" s="51" customFormat="1">
      <c r="A100" s="15" t="s">
        <v>452</v>
      </c>
      <c r="B100" s="42" t="s">
        <v>1156</v>
      </c>
      <c r="C100" s="13" t="s">
        <v>8</v>
      </c>
      <c r="D100" s="16">
        <v>1</v>
      </c>
      <c r="E100" s="68"/>
      <c r="F100" s="68" t="str">
        <f t="shared" si="4"/>
        <v/>
      </c>
      <c r="G100" s="185"/>
      <c r="L100" s="95"/>
    </row>
    <row r="101" spans="1:12" s="51" customFormat="1" ht="22.5">
      <c r="A101" s="15" t="s">
        <v>1157</v>
      </c>
      <c r="B101" s="42" t="s">
        <v>1158</v>
      </c>
      <c r="C101" s="13" t="s">
        <v>8</v>
      </c>
      <c r="D101" s="16">
        <v>2</v>
      </c>
      <c r="E101" s="68"/>
      <c r="F101" s="68" t="str">
        <f t="shared" si="4"/>
        <v/>
      </c>
      <c r="G101" s="185"/>
      <c r="L101" s="95"/>
    </row>
    <row r="102" spans="1:12" s="51" customFormat="1">
      <c r="A102" s="15" t="s">
        <v>1159</v>
      </c>
      <c r="B102" s="42" t="s">
        <v>1160</v>
      </c>
      <c r="C102" s="13" t="s">
        <v>8</v>
      </c>
      <c r="D102" s="16">
        <v>3</v>
      </c>
      <c r="E102" s="68"/>
      <c r="F102" s="68" t="str">
        <f t="shared" si="4"/>
        <v/>
      </c>
      <c r="G102" s="185"/>
      <c r="L102" s="95"/>
    </row>
    <row r="103" spans="1:12" s="51" customFormat="1" ht="22.5">
      <c r="A103" s="15" t="s">
        <v>1161</v>
      </c>
      <c r="B103" s="19" t="s">
        <v>844</v>
      </c>
      <c r="C103" s="13" t="s">
        <v>47</v>
      </c>
      <c r="D103" s="16">
        <v>1</v>
      </c>
      <c r="E103" s="68"/>
      <c r="F103" s="68" t="str">
        <f t="shared" si="4"/>
        <v/>
      </c>
      <c r="L103" s="95"/>
    </row>
    <row r="104" spans="1:12" s="51" customFormat="1">
      <c r="A104" s="15"/>
      <c r="B104" s="19"/>
      <c r="C104" s="13"/>
      <c r="D104" s="16"/>
      <c r="E104" s="68"/>
      <c r="F104" s="68"/>
      <c r="L104" s="95"/>
    </row>
    <row r="105" spans="1:12" s="14" customFormat="1">
      <c r="A105" s="15"/>
      <c r="B105" s="18" t="s">
        <v>440</v>
      </c>
      <c r="C105" s="13"/>
      <c r="D105" s="16"/>
      <c r="E105" s="68"/>
      <c r="F105" s="68"/>
      <c r="L105" s="95"/>
    </row>
    <row r="106" spans="1:12" s="14" customFormat="1" ht="56.25">
      <c r="A106" s="15" t="s">
        <v>16</v>
      </c>
      <c r="B106" s="42" t="s">
        <v>1182</v>
      </c>
      <c r="C106" s="13"/>
      <c r="D106" s="88"/>
      <c r="E106" s="68"/>
      <c r="F106" s="68"/>
      <c r="G106" s="17"/>
      <c r="L106" s="95"/>
    </row>
    <row r="107" spans="1:12" s="14" customFormat="1" ht="33.75">
      <c r="A107" s="15"/>
      <c r="B107" s="47" t="s">
        <v>240</v>
      </c>
      <c r="C107" s="13"/>
      <c r="D107" s="16"/>
      <c r="E107" s="74"/>
      <c r="F107" s="68"/>
      <c r="G107" s="17"/>
      <c r="L107" s="95"/>
    </row>
    <row r="108" spans="1:12" s="14" customFormat="1" ht="22.5">
      <c r="A108" s="15"/>
      <c r="B108" s="2" t="s">
        <v>241</v>
      </c>
      <c r="C108" s="13"/>
      <c r="D108" s="16"/>
      <c r="E108" s="68"/>
      <c r="F108" s="68"/>
      <c r="L108" s="95"/>
    </row>
    <row r="109" spans="1:12" s="14" customFormat="1" ht="35.25" customHeight="1">
      <c r="A109" s="15"/>
      <c r="B109" s="2" t="s">
        <v>242</v>
      </c>
      <c r="C109" s="13"/>
      <c r="D109" s="16"/>
      <c r="E109" s="68"/>
      <c r="F109" s="68"/>
      <c r="L109" s="95"/>
    </row>
    <row r="110" spans="1:12" s="14" customFormat="1">
      <c r="A110" s="15"/>
      <c r="B110" s="2"/>
      <c r="C110" s="13"/>
      <c r="D110" s="16"/>
      <c r="E110" s="68"/>
      <c r="F110" s="68"/>
      <c r="L110" s="95"/>
    </row>
    <row r="111" spans="1:12" s="14" customFormat="1" ht="33.75">
      <c r="A111" s="15"/>
      <c r="B111" s="2" t="s">
        <v>236</v>
      </c>
      <c r="C111" s="13"/>
      <c r="D111" s="16"/>
      <c r="E111" s="68"/>
      <c r="F111" s="68"/>
      <c r="G111" s="17"/>
      <c r="L111" s="95"/>
    </row>
    <row r="112" spans="1:12" s="14" customFormat="1">
      <c r="A112" s="7"/>
      <c r="B112" s="2" t="s">
        <v>1111</v>
      </c>
      <c r="C112" s="13"/>
      <c r="D112" s="16"/>
      <c r="E112" s="68"/>
      <c r="F112" s="68"/>
      <c r="L112" s="95"/>
    </row>
    <row r="113" spans="1:12" s="14" customFormat="1">
      <c r="A113" s="7"/>
      <c r="B113" s="2" t="s">
        <v>237</v>
      </c>
      <c r="C113" s="13"/>
      <c r="D113" s="16"/>
      <c r="E113" s="68"/>
      <c r="F113" s="68"/>
      <c r="L113" s="95"/>
    </row>
    <row r="114" spans="1:12" s="14" customFormat="1">
      <c r="A114" s="15"/>
      <c r="B114" s="2" t="s">
        <v>1112</v>
      </c>
      <c r="C114" s="13"/>
      <c r="D114" s="16"/>
      <c r="E114" s="68"/>
      <c r="F114" s="68"/>
      <c r="G114" s="17"/>
      <c r="L114" s="95"/>
    </row>
    <row r="115" spans="1:12" s="14" customFormat="1">
      <c r="A115" s="15"/>
      <c r="B115" s="2" t="s">
        <v>1113</v>
      </c>
      <c r="C115" s="13"/>
      <c r="D115" s="16"/>
      <c r="E115" s="68"/>
      <c r="F115" s="68"/>
      <c r="G115" s="17"/>
      <c r="L115" s="95"/>
    </row>
    <row r="116" spans="1:12" s="14" customFormat="1">
      <c r="A116" s="15"/>
      <c r="B116" s="2" t="s">
        <v>238</v>
      </c>
      <c r="C116" s="13"/>
      <c r="D116" s="16"/>
      <c r="E116" s="68"/>
      <c r="F116" s="68"/>
      <c r="G116" s="17"/>
      <c r="L116" s="95"/>
    </row>
    <row r="117" spans="1:12" s="14" customFormat="1">
      <c r="A117" s="15"/>
      <c r="B117" s="2" t="s">
        <v>239</v>
      </c>
      <c r="C117" s="13"/>
      <c r="D117" s="16"/>
      <c r="E117" s="68"/>
      <c r="F117" s="68"/>
      <c r="G117" s="17"/>
      <c r="L117" s="95"/>
    </row>
    <row r="118" spans="1:12" s="14" customFormat="1">
      <c r="A118" s="15"/>
      <c r="B118" s="2"/>
      <c r="C118" s="13"/>
      <c r="D118" s="16"/>
      <c r="E118" s="68"/>
      <c r="F118" s="68"/>
      <c r="L118" s="95"/>
    </row>
    <row r="119" spans="1:12" s="14" customFormat="1">
      <c r="A119" s="15"/>
      <c r="B119" s="42" t="s">
        <v>1162</v>
      </c>
      <c r="C119" s="13"/>
      <c r="D119" s="88"/>
      <c r="E119" s="68"/>
      <c r="F119" s="68"/>
      <c r="G119" s="17"/>
      <c r="L119" s="95"/>
    </row>
    <row r="120" spans="1:12" s="14" customFormat="1" ht="90">
      <c r="A120" s="15" t="s">
        <v>444</v>
      </c>
      <c r="B120" s="49" t="s">
        <v>861</v>
      </c>
      <c r="C120" s="102" t="s">
        <v>8</v>
      </c>
      <c r="D120" s="16">
        <v>1</v>
      </c>
      <c r="E120" s="74"/>
      <c r="F120" s="68" t="str">
        <f>IF(SUM(D120*E120)=0,"",SUM(D120*E120))</f>
        <v/>
      </c>
      <c r="G120" s="17"/>
      <c r="L120" s="95"/>
    </row>
    <row r="121" spans="1:12" s="14" customFormat="1">
      <c r="A121" s="15" t="s">
        <v>445</v>
      </c>
      <c r="B121" s="47" t="s">
        <v>862</v>
      </c>
      <c r="C121" s="102" t="s">
        <v>8</v>
      </c>
      <c r="D121" s="16">
        <v>2</v>
      </c>
      <c r="E121" s="74"/>
      <c r="F121" s="68" t="str">
        <f t="shared" ref="F121:F129" si="5">IF(SUM(D121*E121)=0,"",SUM(D121*E121))</f>
        <v/>
      </c>
      <c r="G121" s="17"/>
      <c r="L121" s="95"/>
    </row>
    <row r="122" spans="1:12" s="14" customFormat="1">
      <c r="A122" s="15" t="s">
        <v>446</v>
      </c>
      <c r="B122" s="47" t="s">
        <v>243</v>
      </c>
      <c r="C122" s="102" t="s">
        <v>8</v>
      </c>
      <c r="D122" s="16">
        <v>2</v>
      </c>
      <c r="E122" s="74"/>
      <c r="F122" s="68" t="str">
        <f t="shared" si="5"/>
        <v/>
      </c>
      <c r="G122" s="17"/>
      <c r="L122" s="95"/>
    </row>
    <row r="123" spans="1:12" s="14" customFormat="1">
      <c r="A123" s="15" t="s">
        <v>447</v>
      </c>
      <c r="B123" s="47" t="s">
        <v>863</v>
      </c>
      <c r="C123" s="102" t="s">
        <v>8</v>
      </c>
      <c r="D123" s="16">
        <v>2</v>
      </c>
      <c r="E123" s="74"/>
      <c r="F123" s="68" t="str">
        <f t="shared" si="5"/>
        <v/>
      </c>
      <c r="G123" s="17"/>
      <c r="L123" s="95"/>
    </row>
    <row r="124" spans="1:12" s="14" customFormat="1">
      <c r="A124" s="15" t="s">
        <v>448</v>
      </c>
      <c r="B124" s="47" t="s">
        <v>864</v>
      </c>
      <c r="C124" s="102" t="s">
        <v>8</v>
      </c>
      <c r="D124" s="16">
        <v>2</v>
      </c>
      <c r="E124" s="74"/>
      <c r="F124" s="68" t="str">
        <f t="shared" si="5"/>
        <v/>
      </c>
      <c r="G124" s="17"/>
      <c r="L124" s="95"/>
    </row>
    <row r="125" spans="1:12" s="14" customFormat="1">
      <c r="A125" s="15" t="s">
        <v>449</v>
      </c>
      <c r="B125" s="47" t="s">
        <v>244</v>
      </c>
      <c r="C125" s="102" t="s">
        <v>8</v>
      </c>
      <c r="D125" s="16">
        <v>1</v>
      </c>
      <c r="E125" s="74"/>
      <c r="F125" s="68" t="str">
        <f t="shared" si="5"/>
        <v/>
      </c>
      <c r="G125" s="17"/>
      <c r="L125" s="95"/>
    </row>
    <row r="126" spans="1:12" s="14" customFormat="1" ht="22.5">
      <c r="A126" s="15" t="s">
        <v>450</v>
      </c>
      <c r="B126" s="47" t="s">
        <v>245</v>
      </c>
      <c r="C126" s="102" t="s">
        <v>8</v>
      </c>
      <c r="D126" s="16">
        <v>2</v>
      </c>
      <c r="E126" s="74"/>
      <c r="F126" s="68" t="str">
        <f t="shared" si="5"/>
        <v/>
      </c>
      <c r="G126" s="17"/>
      <c r="L126" s="95"/>
    </row>
    <row r="127" spans="1:12" s="14" customFormat="1">
      <c r="A127" s="15" t="s">
        <v>456</v>
      </c>
      <c r="B127" s="47" t="s">
        <v>246</v>
      </c>
      <c r="C127" s="102" t="s">
        <v>8</v>
      </c>
      <c r="D127" s="16">
        <v>1</v>
      </c>
      <c r="E127" s="74"/>
      <c r="F127" s="68" t="str">
        <f t="shared" si="5"/>
        <v/>
      </c>
      <c r="G127" s="17"/>
      <c r="L127" s="95"/>
    </row>
    <row r="128" spans="1:12" s="14" customFormat="1">
      <c r="A128" s="15" t="s">
        <v>451</v>
      </c>
      <c r="B128" s="47" t="s">
        <v>358</v>
      </c>
      <c r="C128" s="102" t="s">
        <v>8</v>
      </c>
      <c r="D128" s="16">
        <v>1</v>
      </c>
      <c r="E128" s="74"/>
      <c r="F128" s="68" t="str">
        <f t="shared" si="5"/>
        <v/>
      </c>
      <c r="G128" s="17"/>
      <c r="L128" s="95"/>
    </row>
    <row r="129" spans="1:12" s="14" customFormat="1" ht="22.5">
      <c r="A129" s="15" t="s">
        <v>457</v>
      </c>
      <c r="B129" s="2" t="s">
        <v>267</v>
      </c>
      <c r="C129" s="13" t="s">
        <v>8</v>
      </c>
      <c r="D129" s="16">
        <v>1</v>
      </c>
      <c r="E129" s="68"/>
      <c r="F129" s="68" t="str">
        <f t="shared" si="5"/>
        <v/>
      </c>
      <c r="L129" s="95"/>
    </row>
    <row r="130" spans="1:12" s="14" customFormat="1">
      <c r="A130" s="15"/>
      <c r="B130" s="47"/>
      <c r="C130" s="13"/>
      <c r="D130" s="16"/>
      <c r="E130" s="74"/>
      <c r="F130" s="68"/>
      <c r="G130" s="17"/>
      <c r="L130" s="95"/>
    </row>
    <row r="131" spans="1:12">
      <c r="B131" s="8" t="s">
        <v>235</v>
      </c>
      <c r="C131" s="13"/>
      <c r="D131" s="16"/>
      <c r="L131" s="95"/>
    </row>
    <row r="132" spans="1:12" s="14" customFormat="1" ht="45">
      <c r="A132" s="15" t="s">
        <v>22</v>
      </c>
      <c r="B132" s="42" t="s">
        <v>810</v>
      </c>
      <c r="C132" s="13" t="s">
        <v>8</v>
      </c>
      <c r="D132" s="88">
        <v>1</v>
      </c>
      <c r="E132" s="68"/>
      <c r="F132" s="68" t="str">
        <f>IF(SUM(D132*E132)=0,"",SUM(D132*E132))</f>
        <v/>
      </c>
      <c r="G132" s="17"/>
      <c r="L132" s="95"/>
    </row>
    <row r="133" spans="1:12" s="14" customFormat="1">
      <c r="A133" s="15"/>
      <c r="B133" s="42"/>
      <c r="C133" s="13"/>
      <c r="D133" s="88"/>
      <c r="E133" s="68"/>
      <c r="F133" s="68"/>
      <c r="G133" s="17"/>
      <c r="L133" s="95"/>
    </row>
    <row r="134" spans="1:12" s="14" customFormat="1">
      <c r="A134" s="7"/>
      <c r="B134" s="45" t="s">
        <v>247</v>
      </c>
      <c r="C134" s="13"/>
      <c r="D134" s="16"/>
      <c r="E134" s="68"/>
      <c r="F134" s="68"/>
      <c r="L134" s="95"/>
    </row>
    <row r="135" spans="1:12" s="14" customFormat="1" ht="22.5">
      <c r="A135" s="15" t="s">
        <v>17</v>
      </c>
      <c r="B135" s="42" t="s">
        <v>306</v>
      </c>
      <c r="C135" s="13"/>
      <c r="D135" s="16"/>
      <c r="E135" s="68"/>
      <c r="F135" s="68"/>
      <c r="G135" s="17"/>
      <c r="L135" s="95"/>
    </row>
    <row r="136" spans="1:12" s="14" customFormat="1" ht="22.5">
      <c r="A136" s="15"/>
      <c r="B136" s="42" t="s">
        <v>248</v>
      </c>
      <c r="C136" s="13"/>
      <c r="D136" s="16"/>
      <c r="E136" s="68"/>
      <c r="F136" s="68"/>
      <c r="G136" s="17"/>
      <c r="L136" s="95"/>
    </row>
    <row r="137" spans="1:12" s="14" customFormat="1">
      <c r="A137" s="15" t="s">
        <v>444</v>
      </c>
      <c r="B137" s="42" t="s">
        <v>249</v>
      </c>
      <c r="C137" s="13" t="s">
        <v>8</v>
      </c>
      <c r="D137" s="88">
        <v>40</v>
      </c>
      <c r="E137" s="68"/>
      <c r="F137" s="68" t="str">
        <f t="shared" ref="F137:F142" si="6">IF(SUM(D137*E137)=0,"",SUM(D137*E137))</f>
        <v/>
      </c>
      <c r="G137" s="17"/>
      <c r="L137" s="95"/>
    </row>
    <row r="138" spans="1:12" s="14" customFormat="1">
      <c r="A138" s="15" t="s">
        <v>445</v>
      </c>
      <c r="B138" s="42" t="s">
        <v>250</v>
      </c>
      <c r="C138" s="13" t="s">
        <v>8</v>
      </c>
      <c r="D138" s="88">
        <v>40</v>
      </c>
      <c r="E138" s="68"/>
      <c r="F138" s="68" t="str">
        <f t="shared" si="6"/>
        <v/>
      </c>
      <c r="G138" s="17"/>
      <c r="L138" s="95"/>
    </row>
    <row r="139" spans="1:12" s="14" customFormat="1">
      <c r="A139" s="15" t="s">
        <v>446</v>
      </c>
      <c r="B139" s="42" t="s">
        <v>251</v>
      </c>
      <c r="C139" s="13" t="s">
        <v>8</v>
      </c>
      <c r="D139" s="88">
        <v>2</v>
      </c>
      <c r="E139" s="68"/>
      <c r="F139" s="68" t="str">
        <f t="shared" si="6"/>
        <v/>
      </c>
      <c r="G139" s="17"/>
      <c r="L139" s="95"/>
    </row>
    <row r="140" spans="1:12" s="14" customFormat="1">
      <c r="A140" s="15" t="s">
        <v>447</v>
      </c>
      <c r="B140" s="42" t="s">
        <v>252</v>
      </c>
      <c r="C140" s="13" t="s">
        <v>8</v>
      </c>
      <c r="D140" s="88">
        <v>2</v>
      </c>
      <c r="E140" s="68"/>
      <c r="F140" s="68" t="str">
        <f t="shared" si="6"/>
        <v/>
      </c>
      <c r="G140" s="17"/>
      <c r="L140" s="95"/>
    </row>
    <row r="141" spans="1:12" s="14" customFormat="1">
      <c r="A141" s="15" t="s">
        <v>448</v>
      </c>
      <c r="B141" s="42" t="s">
        <v>255</v>
      </c>
      <c r="C141" s="13" t="s">
        <v>8</v>
      </c>
      <c r="D141" s="88">
        <v>44</v>
      </c>
      <c r="E141" s="68"/>
      <c r="F141" s="68" t="str">
        <f t="shared" si="6"/>
        <v/>
      </c>
      <c r="G141" s="17"/>
      <c r="L141" s="95"/>
    </row>
    <row r="142" spans="1:12" s="14" customFormat="1" ht="22.5">
      <c r="A142" s="15" t="s">
        <v>449</v>
      </c>
      <c r="B142" s="2" t="s">
        <v>268</v>
      </c>
      <c r="C142" s="13" t="s">
        <v>8</v>
      </c>
      <c r="D142" s="16">
        <v>1</v>
      </c>
      <c r="E142" s="68"/>
      <c r="F142" s="68" t="str">
        <f t="shared" si="6"/>
        <v/>
      </c>
      <c r="L142" s="95"/>
    </row>
    <row r="143" spans="1:12" s="14" customFormat="1">
      <c r="A143" s="15"/>
      <c r="B143" s="42"/>
      <c r="C143" s="13"/>
      <c r="D143" s="16"/>
      <c r="E143" s="68"/>
      <c r="F143" s="68"/>
      <c r="G143" s="17"/>
      <c r="L143" s="95"/>
    </row>
    <row r="144" spans="1:12" s="14" customFormat="1">
      <c r="A144" s="7"/>
      <c r="B144" s="45" t="s">
        <v>253</v>
      </c>
      <c r="C144" s="13"/>
      <c r="D144" s="16"/>
      <c r="E144" s="68"/>
      <c r="F144" s="68"/>
      <c r="L144" s="95"/>
    </row>
    <row r="145" spans="1:12" s="14" customFormat="1">
      <c r="A145" s="15" t="s">
        <v>18</v>
      </c>
      <c r="B145" s="2" t="s">
        <v>307</v>
      </c>
      <c r="C145" s="13"/>
      <c r="D145" s="16"/>
      <c r="E145" s="68"/>
      <c r="F145" s="68"/>
      <c r="L145" s="95"/>
    </row>
    <row r="146" spans="1:12" s="14" customFormat="1">
      <c r="A146" s="15"/>
      <c r="B146" s="2" t="s">
        <v>254</v>
      </c>
      <c r="C146" s="13" t="s">
        <v>8</v>
      </c>
      <c r="D146" s="16">
        <v>1</v>
      </c>
      <c r="E146" s="68"/>
      <c r="F146" s="68" t="str">
        <f>IF(SUM(D146*E146)=0,"",SUM(D146*E146))</f>
        <v/>
      </c>
      <c r="L146" s="95"/>
    </row>
    <row r="147" spans="1:12" s="14" customFormat="1">
      <c r="A147" s="15"/>
      <c r="B147" s="2"/>
      <c r="C147" s="13"/>
      <c r="D147" s="16"/>
      <c r="E147" s="68"/>
      <c r="F147" s="68"/>
      <c r="L147" s="95"/>
    </row>
    <row r="148" spans="1:12" s="14" customFormat="1">
      <c r="A148" s="15" t="s">
        <v>19</v>
      </c>
      <c r="B148" s="2" t="s">
        <v>360</v>
      </c>
      <c r="C148" s="13"/>
      <c r="D148" s="16"/>
      <c r="E148" s="68"/>
      <c r="F148" s="68"/>
      <c r="L148" s="95"/>
    </row>
    <row r="149" spans="1:12" s="14" customFormat="1">
      <c r="A149" s="15"/>
      <c r="B149" s="2" t="s">
        <v>254</v>
      </c>
      <c r="C149" s="13" t="s">
        <v>8</v>
      </c>
      <c r="D149" s="16">
        <v>1</v>
      </c>
      <c r="E149" s="68"/>
      <c r="F149" s="68" t="str">
        <f>IF(SUM(D149*E149)=0,"",SUM(D149*E149))</f>
        <v/>
      </c>
      <c r="L149" s="95"/>
    </row>
    <row r="150" spans="1:12" s="14" customFormat="1">
      <c r="A150" s="15"/>
      <c r="B150" s="2"/>
      <c r="C150" s="13"/>
      <c r="D150" s="16"/>
      <c r="E150" s="68"/>
      <c r="F150" s="68"/>
      <c r="L150" s="95"/>
    </row>
    <row r="151" spans="1:12" s="14" customFormat="1">
      <c r="A151" s="15"/>
      <c r="B151" s="18" t="s">
        <v>156</v>
      </c>
      <c r="C151" s="13"/>
      <c r="D151" s="88"/>
      <c r="E151" s="68"/>
      <c r="F151" s="68"/>
      <c r="G151" s="17"/>
      <c r="L151" s="95"/>
    </row>
    <row r="152" spans="1:12" s="14" customFormat="1" ht="45">
      <c r="A152" s="15" t="s">
        <v>23</v>
      </c>
      <c r="B152" s="42" t="s">
        <v>865</v>
      </c>
      <c r="C152" s="13"/>
      <c r="D152" s="88"/>
      <c r="E152" s="68"/>
      <c r="F152" s="68"/>
      <c r="G152" s="17"/>
      <c r="L152" s="95"/>
    </row>
    <row r="153" spans="1:12" s="14" customFormat="1">
      <c r="A153" s="15" t="s">
        <v>444</v>
      </c>
      <c r="B153" s="42" t="s">
        <v>1163</v>
      </c>
      <c r="C153" s="102" t="s">
        <v>9</v>
      </c>
      <c r="D153" s="16">
        <v>1200</v>
      </c>
      <c r="E153" s="74"/>
      <c r="F153" s="68" t="str">
        <f t="shared" ref="F153:F158" si="7">IF(SUM(D153*E153)=0,"",SUM(D153*E153))</f>
        <v/>
      </c>
      <c r="G153" s="17"/>
      <c r="L153" s="95"/>
    </row>
    <row r="154" spans="1:12" s="14" customFormat="1">
      <c r="A154" s="15" t="s">
        <v>445</v>
      </c>
      <c r="B154" s="42" t="s">
        <v>1164</v>
      </c>
      <c r="C154" s="102" t="s">
        <v>9</v>
      </c>
      <c r="D154" s="16">
        <v>800</v>
      </c>
      <c r="E154" s="74"/>
      <c r="F154" s="68" t="str">
        <f t="shared" si="7"/>
        <v/>
      </c>
      <c r="G154" s="17"/>
      <c r="L154" s="95"/>
    </row>
    <row r="155" spans="1:12" s="14" customFormat="1">
      <c r="A155" s="15" t="s">
        <v>446</v>
      </c>
      <c r="B155" s="42" t="s">
        <v>1165</v>
      </c>
      <c r="C155" s="102" t="s">
        <v>9</v>
      </c>
      <c r="D155" s="16">
        <v>700</v>
      </c>
      <c r="E155" s="74"/>
      <c r="F155" s="68" t="str">
        <f t="shared" si="7"/>
        <v/>
      </c>
      <c r="G155" s="17"/>
      <c r="L155" s="95"/>
    </row>
    <row r="156" spans="1:12" s="14" customFormat="1">
      <c r="A156" s="15" t="s">
        <v>447</v>
      </c>
      <c r="B156" s="42" t="s">
        <v>1166</v>
      </c>
      <c r="C156" s="102" t="s">
        <v>9</v>
      </c>
      <c r="D156" s="16">
        <v>500</v>
      </c>
      <c r="E156" s="74"/>
      <c r="F156" s="68" t="str">
        <f t="shared" si="7"/>
        <v/>
      </c>
      <c r="G156" s="17"/>
      <c r="L156" s="95"/>
    </row>
    <row r="157" spans="1:12" s="14" customFormat="1">
      <c r="A157" s="15" t="s">
        <v>448</v>
      </c>
      <c r="B157" s="42" t="s">
        <v>1167</v>
      </c>
      <c r="C157" s="102" t="s">
        <v>9</v>
      </c>
      <c r="D157" s="16">
        <v>500</v>
      </c>
      <c r="E157" s="74"/>
      <c r="F157" s="68" t="str">
        <f t="shared" si="7"/>
        <v/>
      </c>
      <c r="G157" s="17"/>
      <c r="L157" s="95"/>
    </row>
    <row r="158" spans="1:12" s="14" customFormat="1">
      <c r="A158" s="15" t="s">
        <v>449</v>
      </c>
      <c r="B158" s="42" t="s">
        <v>123</v>
      </c>
      <c r="C158" s="102" t="s">
        <v>9</v>
      </c>
      <c r="D158" s="16">
        <v>500</v>
      </c>
      <c r="E158" s="74"/>
      <c r="F158" s="68" t="str">
        <f t="shared" si="7"/>
        <v/>
      </c>
      <c r="G158" s="17"/>
      <c r="L158" s="95"/>
    </row>
    <row r="159" spans="1:12" s="14" customFormat="1">
      <c r="A159" s="15"/>
      <c r="B159" s="2"/>
      <c r="C159" s="13"/>
      <c r="D159" s="88"/>
      <c r="E159" s="68"/>
      <c r="F159" s="68"/>
      <c r="G159" s="17"/>
      <c r="L159" s="95"/>
    </row>
    <row r="160" spans="1:12" s="14" customFormat="1" ht="58.5" customHeight="1">
      <c r="A160" s="15" t="s">
        <v>120</v>
      </c>
      <c r="B160" s="42" t="s">
        <v>308</v>
      </c>
      <c r="C160" s="13"/>
      <c r="D160" s="88"/>
      <c r="E160" s="68"/>
      <c r="F160" s="68"/>
      <c r="G160" s="17"/>
      <c r="L160" s="95"/>
    </row>
    <row r="161" spans="1:12" s="14" customFormat="1">
      <c r="A161" s="15" t="s">
        <v>444</v>
      </c>
      <c r="B161" s="42" t="s">
        <v>157</v>
      </c>
      <c r="C161" s="102" t="s">
        <v>9</v>
      </c>
      <c r="D161" s="16">
        <v>400</v>
      </c>
      <c r="E161" s="74"/>
      <c r="F161" s="68" t="str">
        <f t="shared" ref="F161:F167" si="8">IF(SUM(D161*E161)=0,"",SUM(D161*E161))</f>
        <v/>
      </c>
      <c r="G161" s="17"/>
      <c r="L161" s="95"/>
    </row>
    <row r="162" spans="1:12" s="14" customFormat="1">
      <c r="A162" s="15" t="s">
        <v>445</v>
      </c>
      <c r="B162" s="42" t="s">
        <v>119</v>
      </c>
      <c r="C162" s="102" t="s">
        <v>9</v>
      </c>
      <c r="D162" s="16">
        <v>400</v>
      </c>
      <c r="E162" s="74"/>
      <c r="F162" s="68" t="str">
        <f t="shared" si="8"/>
        <v/>
      </c>
      <c r="G162" s="17"/>
      <c r="L162" s="95"/>
    </row>
    <row r="163" spans="1:12" s="14" customFormat="1">
      <c r="A163" s="15" t="s">
        <v>446</v>
      </c>
      <c r="B163" s="42" t="s">
        <v>158</v>
      </c>
      <c r="C163" s="102" t="s">
        <v>9</v>
      </c>
      <c r="D163" s="16">
        <v>500</v>
      </c>
      <c r="E163" s="74"/>
      <c r="F163" s="68" t="str">
        <f t="shared" si="8"/>
        <v/>
      </c>
      <c r="G163" s="17"/>
      <c r="L163" s="95"/>
    </row>
    <row r="164" spans="1:12" s="14" customFormat="1">
      <c r="A164" s="15" t="s">
        <v>447</v>
      </c>
      <c r="B164" s="42" t="s">
        <v>867</v>
      </c>
      <c r="C164" s="102" t="s">
        <v>9</v>
      </c>
      <c r="D164" s="16">
        <v>400</v>
      </c>
      <c r="E164" s="74"/>
      <c r="F164" s="68" t="str">
        <f t="shared" si="8"/>
        <v/>
      </c>
      <c r="G164" s="17"/>
      <c r="L164" s="95"/>
    </row>
    <row r="165" spans="1:12" s="14" customFormat="1">
      <c r="A165" s="15" t="s">
        <v>448</v>
      </c>
      <c r="B165" s="42" t="s">
        <v>159</v>
      </c>
      <c r="C165" s="102" t="s">
        <v>9</v>
      </c>
      <c r="D165" s="16">
        <v>300</v>
      </c>
      <c r="E165" s="74"/>
      <c r="F165" s="68" t="str">
        <f t="shared" si="8"/>
        <v/>
      </c>
      <c r="G165" s="17"/>
      <c r="L165" s="95"/>
    </row>
    <row r="166" spans="1:12" s="14" customFormat="1">
      <c r="A166" s="15" t="s">
        <v>449</v>
      </c>
      <c r="B166" s="42" t="s">
        <v>160</v>
      </c>
      <c r="C166" s="102" t="s">
        <v>9</v>
      </c>
      <c r="D166" s="16">
        <v>400</v>
      </c>
      <c r="E166" s="74"/>
      <c r="F166" s="68" t="str">
        <f t="shared" si="8"/>
        <v/>
      </c>
      <c r="G166" s="17"/>
      <c r="L166" s="95"/>
    </row>
    <row r="167" spans="1:12" s="14" customFormat="1">
      <c r="A167" s="15" t="s">
        <v>450</v>
      </c>
      <c r="B167" s="42" t="s">
        <v>359</v>
      </c>
      <c r="C167" s="102" t="s">
        <v>9</v>
      </c>
      <c r="D167" s="16">
        <v>200</v>
      </c>
      <c r="E167" s="74"/>
      <c r="F167" s="68" t="str">
        <f t="shared" si="8"/>
        <v/>
      </c>
      <c r="G167" s="17"/>
      <c r="L167" s="95"/>
    </row>
    <row r="168" spans="1:12" s="14" customFormat="1">
      <c r="A168" s="15"/>
      <c r="B168" s="42"/>
      <c r="C168" s="102"/>
      <c r="D168" s="16"/>
      <c r="E168" s="74"/>
      <c r="F168" s="68"/>
      <c r="G168" s="17"/>
      <c r="L168" s="95"/>
    </row>
    <row r="169" spans="1:12" s="14" customFormat="1">
      <c r="A169" s="15"/>
      <c r="B169" s="18" t="s">
        <v>161</v>
      </c>
      <c r="C169" s="13"/>
      <c r="D169" s="88"/>
      <c r="E169" s="68"/>
      <c r="F169" s="68"/>
      <c r="G169" s="17"/>
      <c r="L169" s="95"/>
    </row>
    <row r="170" spans="1:12" s="14" customFormat="1" ht="45">
      <c r="A170" s="15" t="s">
        <v>20</v>
      </c>
      <c r="B170" s="42" t="s">
        <v>309</v>
      </c>
      <c r="C170" s="13"/>
      <c r="D170" s="88"/>
      <c r="E170" s="68"/>
      <c r="F170" s="68"/>
      <c r="G170" s="17"/>
      <c r="L170" s="95"/>
    </row>
    <row r="171" spans="1:12" s="14" customFormat="1">
      <c r="A171" s="15" t="s">
        <v>444</v>
      </c>
      <c r="B171" s="9" t="s">
        <v>90</v>
      </c>
      <c r="C171" s="13" t="s">
        <v>8</v>
      </c>
      <c r="D171" s="88">
        <v>200</v>
      </c>
      <c r="E171" s="68"/>
      <c r="F171" s="68" t="str">
        <f>IF(SUM(D171*E171)=0,"",SUM(D171*E171))</f>
        <v/>
      </c>
      <c r="G171" s="17"/>
      <c r="L171" s="95"/>
    </row>
    <row r="172" spans="1:12" s="14" customFormat="1">
      <c r="A172" s="15" t="s">
        <v>445</v>
      </c>
      <c r="B172" s="9" t="s">
        <v>162</v>
      </c>
      <c r="C172" s="13" t="s">
        <v>8</v>
      </c>
      <c r="D172" s="88">
        <v>200</v>
      </c>
      <c r="E172" s="68"/>
      <c r="F172" s="68" t="str">
        <f>IF(SUM(D172*E172)=0,"",SUM(D172*E172))</f>
        <v/>
      </c>
      <c r="G172" s="17"/>
      <c r="L172" s="95"/>
    </row>
    <row r="173" spans="1:12" s="14" customFormat="1">
      <c r="A173" s="15" t="s">
        <v>446</v>
      </c>
      <c r="B173" s="9" t="s">
        <v>441</v>
      </c>
      <c r="C173" s="13" t="s">
        <v>8</v>
      </c>
      <c r="D173" s="88">
        <v>200</v>
      </c>
      <c r="E173" s="68"/>
      <c r="F173" s="68" t="str">
        <f>IF(SUM(D173*E173)=0,"",SUM(D173*E173))</f>
        <v/>
      </c>
      <c r="G173" s="17"/>
      <c r="L173" s="95"/>
    </row>
    <row r="174" spans="1:12" s="14" customFormat="1">
      <c r="A174" s="15"/>
      <c r="B174" s="2"/>
      <c r="C174" s="13"/>
      <c r="D174" s="88"/>
      <c r="E174" s="68"/>
      <c r="F174" s="68"/>
      <c r="G174" s="17"/>
      <c r="L174" s="95"/>
    </row>
    <row r="175" spans="1:12" s="14" customFormat="1" ht="33.75">
      <c r="A175" s="15" t="s">
        <v>32</v>
      </c>
      <c r="B175" s="42" t="s">
        <v>310</v>
      </c>
      <c r="C175" s="13"/>
      <c r="D175" s="88"/>
      <c r="E175" s="68"/>
      <c r="F175" s="68"/>
      <c r="G175" s="17"/>
      <c r="L175" s="95"/>
    </row>
    <row r="176" spans="1:12" s="14" customFormat="1">
      <c r="A176" s="15" t="s">
        <v>444</v>
      </c>
      <c r="B176" s="9" t="s">
        <v>91</v>
      </c>
      <c r="C176" s="102" t="s">
        <v>9</v>
      </c>
      <c r="D176" s="16">
        <v>300</v>
      </c>
      <c r="E176" s="74"/>
      <c r="F176" s="68" t="str">
        <f>IF(SUM(D176*E176)=0,"",SUM(D176*E176))</f>
        <v/>
      </c>
      <c r="G176" s="17"/>
      <c r="L176" s="95"/>
    </row>
    <row r="177" spans="1:12" s="14" customFormat="1">
      <c r="A177" s="15" t="s">
        <v>445</v>
      </c>
      <c r="B177" s="9" t="s">
        <v>92</v>
      </c>
      <c r="C177" s="102" t="s">
        <v>9</v>
      </c>
      <c r="D177" s="16">
        <v>200</v>
      </c>
      <c r="E177" s="74"/>
      <c r="F177" s="68" t="str">
        <f>IF(SUM(D177*E177)=0,"",SUM(D177*E177))</f>
        <v/>
      </c>
      <c r="G177" s="17"/>
      <c r="L177" s="95"/>
    </row>
    <row r="178" spans="1:12" s="14" customFormat="1">
      <c r="A178" s="15"/>
      <c r="B178" s="2"/>
      <c r="C178" s="13"/>
      <c r="D178" s="88"/>
      <c r="E178" s="68"/>
      <c r="F178" s="68"/>
      <c r="G178" s="17"/>
      <c r="L178" s="95"/>
    </row>
    <row r="179" spans="1:12" s="14" customFormat="1" ht="22.5">
      <c r="A179" s="15" t="s">
        <v>24</v>
      </c>
      <c r="B179" s="42" t="s">
        <v>311</v>
      </c>
      <c r="C179" s="13"/>
      <c r="D179" s="88"/>
      <c r="E179" s="68"/>
      <c r="F179" s="68"/>
      <c r="G179" s="17"/>
      <c r="L179" s="95"/>
    </row>
    <row r="180" spans="1:12" s="14" customFormat="1">
      <c r="A180" s="15" t="s">
        <v>444</v>
      </c>
      <c r="B180" s="9" t="s">
        <v>163</v>
      </c>
      <c r="C180" s="102" t="s">
        <v>9</v>
      </c>
      <c r="D180" s="16">
        <v>200</v>
      </c>
      <c r="E180" s="74"/>
      <c r="F180" s="68" t="str">
        <f t="shared" ref="F180:F185" si="9">IF(SUM(D180*E180)=0,"",SUM(D180*E180))</f>
        <v/>
      </c>
      <c r="G180" s="17"/>
      <c r="L180" s="95"/>
    </row>
    <row r="181" spans="1:12" s="14" customFormat="1">
      <c r="A181" s="15" t="s">
        <v>445</v>
      </c>
      <c r="B181" s="9" t="s">
        <v>164</v>
      </c>
      <c r="C181" s="102" t="s">
        <v>9</v>
      </c>
      <c r="D181" s="16">
        <v>200</v>
      </c>
      <c r="E181" s="74"/>
      <c r="F181" s="68" t="str">
        <f t="shared" si="9"/>
        <v/>
      </c>
      <c r="G181" s="17"/>
      <c r="L181" s="95"/>
    </row>
    <row r="182" spans="1:12" s="14" customFormat="1">
      <c r="A182" s="15" t="s">
        <v>446</v>
      </c>
      <c r="B182" s="9" t="s">
        <v>165</v>
      </c>
      <c r="C182" s="102" t="s">
        <v>9</v>
      </c>
      <c r="D182" s="16">
        <v>200</v>
      </c>
      <c r="E182" s="74"/>
      <c r="F182" s="68" t="str">
        <f t="shared" si="9"/>
        <v/>
      </c>
      <c r="G182" s="17"/>
      <c r="L182" s="95"/>
    </row>
    <row r="183" spans="1:12" s="14" customFormat="1">
      <c r="A183" s="15" t="s">
        <v>447</v>
      </c>
      <c r="B183" s="9" t="s">
        <v>1168</v>
      </c>
      <c r="C183" s="102" t="s">
        <v>9</v>
      </c>
      <c r="D183" s="16">
        <v>200</v>
      </c>
      <c r="E183" s="74"/>
      <c r="F183" s="68" t="str">
        <f t="shared" si="9"/>
        <v/>
      </c>
      <c r="G183" s="17"/>
      <c r="L183" s="95"/>
    </row>
    <row r="184" spans="1:12" s="14" customFormat="1">
      <c r="A184" s="15" t="s">
        <v>448</v>
      </c>
      <c r="B184" s="9" t="s">
        <v>1169</v>
      </c>
      <c r="C184" s="102" t="s">
        <v>9</v>
      </c>
      <c r="D184" s="16">
        <v>100</v>
      </c>
      <c r="E184" s="74"/>
      <c r="F184" s="68" t="str">
        <f t="shared" si="9"/>
        <v/>
      </c>
      <c r="G184" s="17"/>
      <c r="L184" s="95"/>
    </row>
    <row r="185" spans="1:12" s="14" customFormat="1">
      <c r="A185" s="15" t="s">
        <v>449</v>
      </c>
      <c r="B185" s="9" t="s">
        <v>1170</v>
      </c>
      <c r="C185" s="102" t="s">
        <v>9</v>
      </c>
      <c r="D185" s="16">
        <v>100</v>
      </c>
      <c r="E185" s="74"/>
      <c r="F185" s="68" t="str">
        <f t="shared" si="9"/>
        <v/>
      </c>
      <c r="G185" s="17"/>
      <c r="L185" s="95"/>
    </row>
    <row r="186" spans="1:12" s="14" customFormat="1">
      <c r="A186" s="15"/>
      <c r="B186" s="9"/>
      <c r="C186" s="102"/>
      <c r="D186" s="16"/>
      <c r="E186" s="74"/>
      <c r="F186" s="68"/>
      <c r="G186" s="17"/>
      <c r="L186" s="95"/>
    </row>
    <row r="187" spans="1:12" s="14" customFormat="1">
      <c r="A187" s="1" t="s">
        <v>21</v>
      </c>
      <c r="B187" s="2" t="s">
        <v>312</v>
      </c>
      <c r="C187" s="13"/>
      <c r="D187" s="16"/>
      <c r="E187" s="68"/>
      <c r="F187" s="68" t="str">
        <f>IF(SUM(D187*E187)=0,"",SUM(D187*E187))</f>
        <v/>
      </c>
      <c r="L187" s="95"/>
    </row>
    <row r="188" spans="1:12" s="14" customFormat="1">
      <c r="A188" s="1" t="s">
        <v>444</v>
      </c>
      <c r="B188" s="48" t="s">
        <v>147</v>
      </c>
      <c r="C188" s="13" t="s">
        <v>9</v>
      </c>
      <c r="D188" s="16">
        <v>200</v>
      </c>
      <c r="E188" s="68"/>
      <c r="F188" s="68" t="str">
        <f>IF(SUM(D188*E188)=0,"",SUM(D188*E188))</f>
        <v/>
      </c>
      <c r="L188" s="95"/>
    </row>
    <row r="189" spans="1:12" s="14" customFormat="1">
      <c r="A189" s="1" t="s">
        <v>445</v>
      </c>
      <c r="B189" s="48" t="s">
        <v>166</v>
      </c>
      <c r="C189" s="13" t="s">
        <v>8</v>
      </c>
      <c r="D189" s="16">
        <v>100</v>
      </c>
      <c r="E189" s="68"/>
      <c r="F189" s="68" t="str">
        <f>IF(SUM(D189*E189)=0,"",SUM(D189*E189))</f>
        <v/>
      </c>
      <c r="L189" s="95"/>
    </row>
    <row r="190" spans="1:12" s="14" customFormat="1">
      <c r="A190" s="1" t="s">
        <v>446</v>
      </c>
      <c r="B190" s="48" t="s">
        <v>149</v>
      </c>
      <c r="C190" s="13" t="s">
        <v>8</v>
      </c>
      <c r="D190" s="16">
        <v>100</v>
      </c>
      <c r="E190" s="68"/>
      <c r="F190" s="68" t="str">
        <f>IF(SUM(D190*E190)=0,"",SUM(D190*E190))</f>
        <v/>
      </c>
      <c r="L190" s="95"/>
    </row>
    <row r="191" spans="1:12" s="14" customFormat="1">
      <c r="A191" s="15"/>
      <c r="B191" s="42"/>
      <c r="C191" s="102"/>
      <c r="D191" s="16"/>
      <c r="E191" s="74"/>
      <c r="F191" s="68"/>
      <c r="G191" s="17"/>
      <c r="L191" s="95"/>
    </row>
    <row r="192" spans="1:12" s="14" customFormat="1" ht="45">
      <c r="A192" s="15" t="s">
        <v>26</v>
      </c>
      <c r="B192" s="42" t="s">
        <v>285</v>
      </c>
      <c r="C192" s="102" t="s">
        <v>8</v>
      </c>
      <c r="D192" s="16">
        <v>50</v>
      </c>
      <c r="E192" s="74"/>
      <c r="F192" s="68" t="str">
        <f>IF(SUM(D192*E192)=0,"",SUM(D192*E192))</f>
        <v/>
      </c>
      <c r="G192" s="17"/>
      <c r="L192" s="95"/>
    </row>
    <row r="193" spans="1:12" s="14" customFormat="1">
      <c r="A193" s="15"/>
      <c r="B193" s="42"/>
      <c r="C193" s="102"/>
      <c r="D193" s="16"/>
      <c r="E193" s="74"/>
      <c r="F193" s="68"/>
      <c r="G193" s="17"/>
      <c r="L193" s="95"/>
    </row>
    <row r="194" spans="1:12" s="51" customFormat="1">
      <c r="A194" s="15"/>
      <c r="B194" s="170" t="s">
        <v>443</v>
      </c>
      <c r="C194" s="13"/>
      <c r="D194" s="16"/>
      <c r="E194" s="68"/>
      <c r="F194" s="68"/>
      <c r="L194" s="95"/>
    </row>
    <row r="195" spans="1:12" s="51" customFormat="1">
      <c r="A195" s="15" t="s">
        <v>27</v>
      </c>
      <c r="B195" s="52" t="s">
        <v>811</v>
      </c>
      <c r="C195" s="13" t="s">
        <v>8</v>
      </c>
      <c r="D195" s="16">
        <v>1</v>
      </c>
      <c r="E195" s="68"/>
      <c r="F195" s="68" t="str">
        <f>IF(SUM(D195*E195)=0,"",SUM(D195*E195))</f>
        <v/>
      </c>
      <c r="L195" s="95"/>
    </row>
    <row r="196" spans="1:12" s="51" customFormat="1" ht="33.75">
      <c r="A196" s="15" t="s">
        <v>444</v>
      </c>
      <c r="B196" s="52" t="s">
        <v>1183</v>
      </c>
      <c r="C196" s="13" t="s">
        <v>9</v>
      </c>
      <c r="D196" s="16">
        <v>200</v>
      </c>
      <c r="E196" s="68"/>
      <c r="F196" s="68" t="str">
        <f>IF(SUM(D196*E196)=0,"",SUM(D196*E196))</f>
        <v/>
      </c>
      <c r="L196" s="95"/>
    </row>
    <row r="197" spans="1:12" s="51" customFormat="1" ht="33.75">
      <c r="A197" s="15" t="s">
        <v>445</v>
      </c>
      <c r="B197" s="52" t="s">
        <v>1184</v>
      </c>
      <c r="C197" s="13" t="s">
        <v>8</v>
      </c>
      <c r="D197" s="16">
        <v>20</v>
      </c>
      <c r="E197" s="68"/>
      <c r="F197" s="68" t="str">
        <f>IF(SUM(D197*E197)=0,"",SUM(D197*E197))</f>
        <v/>
      </c>
      <c r="L197" s="95"/>
    </row>
    <row r="198" spans="1:12" s="51" customFormat="1" ht="33.75">
      <c r="A198" s="15" t="s">
        <v>446</v>
      </c>
      <c r="B198" s="52" t="s">
        <v>1185</v>
      </c>
      <c r="C198" s="13" t="s">
        <v>8</v>
      </c>
      <c r="D198" s="16">
        <v>20</v>
      </c>
      <c r="E198" s="68"/>
      <c r="F198" s="68" t="str">
        <f>IF(SUM(D198*E198)=0,"",SUM(D198*E198))</f>
        <v/>
      </c>
      <c r="L198" s="95"/>
    </row>
    <row r="199" spans="1:12" s="51" customFormat="1" ht="33.75">
      <c r="A199" s="15" t="s">
        <v>447</v>
      </c>
      <c r="B199" s="52" t="s">
        <v>1171</v>
      </c>
      <c r="C199" s="13" t="s">
        <v>8</v>
      </c>
      <c r="D199" s="16">
        <v>1</v>
      </c>
      <c r="E199" s="68"/>
      <c r="F199" s="68" t="str">
        <f>IF(SUM(D199*E199)=0,"",SUM(D199*E199))</f>
        <v/>
      </c>
      <c r="L199" s="95"/>
    </row>
    <row r="200" spans="1:12" s="14" customFormat="1">
      <c r="A200" s="15"/>
      <c r="B200" s="42"/>
      <c r="C200" s="102"/>
      <c r="D200" s="16"/>
      <c r="E200" s="74"/>
      <c r="F200" s="68"/>
      <c r="G200" s="17"/>
      <c r="L200" s="95"/>
    </row>
    <row r="201" spans="1:12" s="14" customFormat="1">
      <c r="A201" s="15"/>
      <c r="B201" s="45" t="s">
        <v>108</v>
      </c>
      <c r="C201" s="102"/>
      <c r="D201" s="16"/>
      <c r="E201" s="74"/>
      <c r="F201" s="68"/>
      <c r="G201" s="17"/>
      <c r="L201" s="95"/>
    </row>
    <row r="202" spans="1:12" s="14" customFormat="1" ht="22.5">
      <c r="A202" s="15" t="s">
        <v>28</v>
      </c>
      <c r="B202" s="42" t="s">
        <v>384</v>
      </c>
      <c r="C202" s="102"/>
      <c r="D202" s="16"/>
      <c r="E202" s="74"/>
      <c r="F202" s="68"/>
      <c r="G202" s="17"/>
      <c r="L202" s="95"/>
    </row>
    <row r="203" spans="1:12" s="14" customFormat="1">
      <c r="A203" s="15"/>
      <c r="B203" s="42" t="s">
        <v>821</v>
      </c>
      <c r="C203" s="91" t="s">
        <v>8</v>
      </c>
      <c r="D203" s="88">
        <v>20</v>
      </c>
      <c r="E203" s="74"/>
      <c r="F203" s="68" t="str">
        <f>IF(SUM(D203*E203)=0,"",SUM(D203*E203))</f>
        <v/>
      </c>
      <c r="G203" s="17"/>
      <c r="L203" s="95"/>
    </row>
    <row r="204" spans="1:12" s="14" customFormat="1">
      <c r="A204" s="15"/>
      <c r="B204" s="42" t="s">
        <v>822</v>
      </c>
      <c r="C204" s="91" t="s">
        <v>8</v>
      </c>
      <c r="D204" s="88">
        <v>20</v>
      </c>
      <c r="E204" s="74"/>
      <c r="F204" s="68" t="str">
        <f>IF(SUM(D204*E204)=0,"",SUM(D204*E204))</f>
        <v/>
      </c>
      <c r="G204" s="17"/>
      <c r="L204" s="95"/>
    </row>
    <row r="205" spans="1:12" s="14" customFormat="1">
      <c r="A205" s="15"/>
      <c r="B205" s="42"/>
      <c r="C205" s="102"/>
      <c r="D205" s="16"/>
      <c r="E205" s="74"/>
      <c r="F205" s="68"/>
      <c r="G205" s="17"/>
      <c r="L205" s="95"/>
    </row>
    <row r="206" spans="1:12" s="14" customFormat="1" ht="22.5">
      <c r="A206" s="15" t="s">
        <v>29</v>
      </c>
      <c r="B206" s="42" t="s">
        <v>383</v>
      </c>
      <c r="C206" s="102" t="s">
        <v>9</v>
      </c>
      <c r="D206" s="16">
        <v>200</v>
      </c>
      <c r="E206" s="74"/>
      <c r="F206" s="68" t="str">
        <f>IF(SUM(D206*E206)=0,"",SUM(D206*E206))</f>
        <v/>
      </c>
      <c r="G206" s="17"/>
      <c r="L206" s="95"/>
    </row>
    <row r="207" spans="1:12" s="14" customFormat="1">
      <c r="A207" s="15"/>
      <c r="B207" s="42"/>
      <c r="C207" s="102"/>
      <c r="D207" s="16"/>
      <c r="E207" s="74"/>
      <c r="F207" s="68"/>
      <c r="G207" s="17"/>
      <c r="L207" s="95"/>
    </row>
    <row r="208" spans="1:12" s="14" customFormat="1" ht="22.5">
      <c r="A208" s="15" t="s">
        <v>30</v>
      </c>
      <c r="B208" s="42" t="s">
        <v>436</v>
      </c>
      <c r="C208" s="102" t="s">
        <v>8</v>
      </c>
      <c r="D208" s="16">
        <v>10</v>
      </c>
      <c r="E208" s="74"/>
      <c r="F208" s="68" t="str">
        <f>IF(SUM(D208*E208)=0,"",SUM(D208*E208))</f>
        <v/>
      </c>
      <c r="G208" s="17"/>
      <c r="L208" s="95"/>
    </row>
    <row r="209" spans="1:12" s="14" customFormat="1">
      <c r="A209" s="15"/>
      <c r="B209" s="42"/>
      <c r="C209" s="102"/>
      <c r="D209" s="16"/>
      <c r="E209" s="74"/>
      <c r="F209" s="68"/>
      <c r="G209" s="17"/>
      <c r="L209" s="95"/>
    </row>
    <row r="210" spans="1:12" s="14" customFormat="1" ht="33.75">
      <c r="A210" s="15" t="s">
        <v>15</v>
      </c>
      <c r="B210" s="42" t="s">
        <v>442</v>
      </c>
      <c r="C210" s="102" t="s">
        <v>8</v>
      </c>
      <c r="D210" s="16">
        <v>10</v>
      </c>
      <c r="E210" s="74"/>
      <c r="F210" s="68" t="str">
        <f>IF(SUM(D210*E210)=0,"",SUM(D210*E210))</f>
        <v/>
      </c>
      <c r="G210" s="17"/>
      <c r="L210" s="95"/>
    </row>
    <row r="211" spans="1:12" s="14" customFormat="1">
      <c r="A211" s="15"/>
      <c r="B211" s="42"/>
      <c r="C211" s="102"/>
      <c r="D211" s="16"/>
      <c r="E211" s="74"/>
      <c r="F211" s="68"/>
      <c r="G211" s="17"/>
      <c r="L211" s="95"/>
    </row>
    <row r="212" spans="1:12" s="14" customFormat="1" ht="45">
      <c r="A212" s="7"/>
      <c r="B212" s="18" t="s">
        <v>154</v>
      </c>
      <c r="C212" s="13"/>
      <c r="D212" s="16"/>
      <c r="E212" s="68"/>
      <c r="F212" s="68"/>
      <c r="G212" s="17"/>
      <c r="L212" s="95"/>
    </row>
    <row r="213" spans="1:12" s="14" customFormat="1">
      <c r="A213" s="7"/>
      <c r="B213" s="48"/>
      <c r="C213" s="91"/>
      <c r="D213" s="88"/>
      <c r="E213" s="68"/>
      <c r="F213" s="68"/>
      <c r="H213" s="15"/>
      <c r="I213" s="46"/>
      <c r="J213" s="46"/>
      <c r="L213" s="95"/>
    </row>
    <row r="214" spans="1:12" s="14" customFormat="1">
      <c r="A214" s="7"/>
      <c r="B214" s="43" t="s">
        <v>46</v>
      </c>
      <c r="C214" s="13"/>
      <c r="D214" s="16"/>
      <c r="E214" s="68"/>
      <c r="F214" s="68"/>
      <c r="G214" s="17"/>
      <c r="L214" s="95"/>
    </row>
    <row r="215" spans="1:12" s="14" customFormat="1" ht="45.75" customHeight="1">
      <c r="A215" s="15" t="s">
        <v>31</v>
      </c>
      <c r="B215" s="2" t="s">
        <v>387</v>
      </c>
      <c r="C215" s="91" t="s">
        <v>8</v>
      </c>
      <c r="D215" s="16">
        <v>1</v>
      </c>
      <c r="E215" s="74"/>
      <c r="F215" s="68" t="str">
        <f>IF(SUM(D215*E215)=0,"",SUM(D215*E215))</f>
        <v/>
      </c>
      <c r="L215" s="95"/>
    </row>
    <row r="216" spans="1:12" s="14" customFormat="1">
      <c r="A216" s="15"/>
      <c r="B216" s="2" t="s">
        <v>109</v>
      </c>
      <c r="C216" s="13"/>
      <c r="D216" s="16"/>
      <c r="E216" s="68"/>
      <c r="F216" s="68"/>
      <c r="L216" s="95"/>
    </row>
    <row r="217" spans="1:12" s="14" customFormat="1">
      <c r="A217" s="15"/>
      <c r="B217" s="2" t="s">
        <v>110</v>
      </c>
      <c r="C217" s="91"/>
      <c r="D217" s="16"/>
      <c r="E217" s="74"/>
      <c r="F217" s="68"/>
      <c r="L217" s="95"/>
    </row>
    <row r="218" spans="1:12" s="14" customFormat="1">
      <c r="A218" s="15"/>
      <c r="B218" s="2" t="s">
        <v>111</v>
      </c>
      <c r="C218" s="91"/>
      <c r="D218" s="16"/>
      <c r="E218" s="74"/>
      <c r="F218" s="68"/>
      <c r="L218" s="95"/>
    </row>
    <row r="219" spans="1:12" s="14" customFormat="1">
      <c r="A219" s="15"/>
      <c r="B219" s="2" t="s">
        <v>112</v>
      </c>
      <c r="C219" s="91"/>
      <c r="D219" s="16"/>
      <c r="E219" s="74"/>
      <c r="F219" s="68"/>
      <c r="L219" s="95"/>
    </row>
    <row r="220" spans="1:12" s="14" customFormat="1">
      <c r="A220" s="15"/>
      <c r="B220" s="2" t="s">
        <v>113</v>
      </c>
      <c r="C220" s="91"/>
      <c r="D220" s="16"/>
      <c r="E220" s="74"/>
      <c r="F220" s="68"/>
      <c r="L220" s="95"/>
    </row>
    <row r="221" spans="1:12" s="14" customFormat="1">
      <c r="A221" s="15"/>
      <c r="B221" s="42"/>
      <c r="C221" s="102"/>
      <c r="D221" s="16"/>
      <c r="E221" s="74"/>
      <c r="F221" s="68"/>
      <c r="G221" s="17"/>
      <c r="L221" s="95"/>
    </row>
    <row r="222" spans="1:12" s="14" customFormat="1">
      <c r="A222" s="7"/>
      <c r="B222" s="18" t="s">
        <v>45</v>
      </c>
      <c r="C222" s="13"/>
      <c r="D222" s="16"/>
      <c r="E222" s="68"/>
      <c r="F222" s="68"/>
      <c r="G222" s="17"/>
      <c r="L222" s="95"/>
    </row>
    <row r="223" spans="1:12" s="14" customFormat="1" ht="33.75">
      <c r="A223" s="15" t="s">
        <v>13</v>
      </c>
      <c r="B223" s="2" t="s">
        <v>388</v>
      </c>
      <c r="C223" s="91" t="s">
        <v>8</v>
      </c>
      <c r="D223" s="16">
        <v>1</v>
      </c>
      <c r="E223" s="74"/>
      <c r="F223" s="68" t="str">
        <f>IF(SUM(D223*E223)=0,"",SUM(D223*E223))</f>
        <v/>
      </c>
      <c r="L223" s="95"/>
    </row>
    <row r="224" spans="1:12" s="14" customFormat="1" ht="35.25" customHeight="1">
      <c r="A224" s="15"/>
      <c r="B224" s="19" t="s">
        <v>389</v>
      </c>
      <c r="C224" s="91"/>
      <c r="D224" s="88"/>
      <c r="E224" s="74"/>
      <c r="F224" s="68"/>
      <c r="L224" s="95"/>
    </row>
    <row r="225" spans="1:12" s="14" customFormat="1">
      <c r="A225" s="15"/>
      <c r="B225" s="19"/>
      <c r="C225" s="91"/>
      <c r="D225" s="88"/>
      <c r="E225" s="74"/>
      <c r="F225" s="68"/>
      <c r="L225" s="95"/>
    </row>
    <row r="226" spans="1:12" s="14" customFormat="1" ht="46.5" customHeight="1">
      <c r="A226" s="15" t="s">
        <v>35</v>
      </c>
      <c r="B226" s="19" t="s">
        <v>390</v>
      </c>
      <c r="C226" s="91" t="s">
        <v>8</v>
      </c>
      <c r="D226" s="16">
        <v>1</v>
      </c>
      <c r="E226" s="74"/>
      <c r="F226" s="68" t="str">
        <f t="shared" ref="F226" si="10">IF(SUM(D226*E226)=0,"",SUM(D226*E226))</f>
        <v/>
      </c>
      <c r="L226" s="95"/>
    </row>
    <row r="227" spans="1:12" s="14" customFormat="1">
      <c r="A227" s="15"/>
      <c r="B227" s="2"/>
      <c r="C227" s="13"/>
      <c r="D227" s="16"/>
      <c r="E227" s="68"/>
      <c r="F227" s="74"/>
      <c r="L227" s="95"/>
    </row>
    <row r="228" spans="1:12" s="14" customFormat="1" ht="33.75">
      <c r="A228" s="15" t="s">
        <v>36</v>
      </c>
      <c r="B228" s="42" t="s">
        <v>391</v>
      </c>
      <c r="C228" s="13" t="s">
        <v>8</v>
      </c>
      <c r="D228" s="88">
        <v>1</v>
      </c>
      <c r="E228" s="74"/>
      <c r="F228" s="68" t="str">
        <f>IF(SUM(D228*E228)=0,"",SUM(D228*E228))</f>
        <v/>
      </c>
      <c r="G228" s="17"/>
      <c r="L228" s="95"/>
    </row>
    <row r="229" spans="1:12" s="14" customFormat="1">
      <c r="A229" s="15"/>
      <c r="B229" s="19"/>
      <c r="C229" s="91"/>
      <c r="D229" s="88"/>
      <c r="E229" s="68"/>
      <c r="F229" s="68"/>
      <c r="L229" s="95"/>
    </row>
    <row r="230" spans="1:12" s="14" customFormat="1" ht="56.25">
      <c r="A230" s="15" t="s">
        <v>37</v>
      </c>
      <c r="B230" s="2" t="s">
        <v>392</v>
      </c>
      <c r="C230" s="91" t="s">
        <v>8</v>
      </c>
      <c r="D230" s="16">
        <v>1</v>
      </c>
      <c r="E230" s="74"/>
      <c r="F230" s="68" t="str">
        <f>IF(SUM(D230*E230)=0,"",SUM(D230*E230))</f>
        <v/>
      </c>
      <c r="L230" s="95"/>
    </row>
    <row r="231" spans="1:12" s="14" customFormat="1">
      <c r="A231" s="15"/>
      <c r="B231" s="2"/>
      <c r="C231" s="13"/>
      <c r="D231" s="16"/>
      <c r="E231" s="68"/>
      <c r="F231" s="74"/>
      <c r="L231" s="95"/>
    </row>
    <row r="232" spans="1:12" s="14" customFormat="1" ht="33.75">
      <c r="A232" s="15" t="s">
        <v>38</v>
      </c>
      <c r="B232" s="2" t="s">
        <v>393</v>
      </c>
      <c r="C232" s="91" t="s">
        <v>8</v>
      </c>
      <c r="D232" s="16">
        <v>1</v>
      </c>
      <c r="E232" s="74"/>
      <c r="F232" s="68" t="str">
        <f>IF(SUM(D232*E232)=0,"",SUM(D232*E232))</f>
        <v/>
      </c>
      <c r="L232" s="95"/>
    </row>
    <row r="233" spans="1:12" s="14" customFormat="1">
      <c r="A233" s="15"/>
      <c r="B233" s="2"/>
      <c r="C233" s="91"/>
      <c r="D233" s="16"/>
      <c r="E233" s="74"/>
      <c r="F233" s="68"/>
      <c r="L233" s="95"/>
    </row>
    <row r="234" spans="1:12" s="14" customFormat="1" ht="33.75">
      <c r="A234" s="15" t="s">
        <v>39</v>
      </c>
      <c r="B234" s="2" t="s">
        <v>313</v>
      </c>
      <c r="C234" s="91" t="s">
        <v>8</v>
      </c>
      <c r="D234" s="16">
        <v>1</v>
      </c>
      <c r="E234" s="74"/>
      <c r="F234" s="68" t="str">
        <f>IF(SUM(D234*E234)=0,"",SUM(D234*E234))</f>
        <v/>
      </c>
      <c r="L234" s="95"/>
    </row>
    <row r="235" spans="1:12" s="14" customFormat="1">
      <c r="A235" s="15"/>
      <c r="B235" s="19"/>
      <c r="C235" s="91"/>
      <c r="D235" s="88"/>
      <c r="E235" s="74"/>
      <c r="F235" s="68"/>
      <c r="L235" s="95"/>
    </row>
    <row r="236" spans="1:12" s="14" customFormat="1">
      <c r="A236" s="15"/>
      <c r="B236" s="18" t="s">
        <v>394</v>
      </c>
      <c r="C236" s="13"/>
      <c r="D236" s="16"/>
      <c r="E236" s="68"/>
      <c r="F236" s="74"/>
      <c r="L236" s="95"/>
    </row>
    <row r="237" spans="1:12" s="14" customFormat="1" ht="22.5">
      <c r="A237" s="15" t="s">
        <v>40</v>
      </c>
      <c r="B237" s="2" t="s">
        <v>395</v>
      </c>
      <c r="C237" s="91" t="s">
        <v>8</v>
      </c>
      <c r="D237" s="16">
        <v>1</v>
      </c>
      <c r="E237" s="74"/>
      <c r="F237" s="68" t="str">
        <f>IF(SUM(D237*E237)=0,"",SUM(D237*E237))</f>
        <v/>
      </c>
      <c r="L237" s="95"/>
    </row>
    <row r="238" spans="1:12" s="14" customFormat="1">
      <c r="A238" s="15"/>
      <c r="B238" s="2" t="s">
        <v>396</v>
      </c>
      <c r="C238" s="91"/>
      <c r="D238" s="16"/>
      <c r="E238" s="74"/>
      <c r="F238" s="68"/>
      <c r="L238" s="95"/>
    </row>
    <row r="239" spans="1:12" s="14" customFormat="1">
      <c r="A239" s="15"/>
      <c r="B239" s="2" t="s">
        <v>397</v>
      </c>
      <c r="C239" s="91"/>
      <c r="D239" s="16"/>
      <c r="E239" s="74"/>
      <c r="F239" s="68"/>
      <c r="L239" s="95"/>
    </row>
    <row r="240" spans="1:12" s="14" customFormat="1">
      <c r="A240" s="15"/>
      <c r="B240" s="2" t="s">
        <v>398</v>
      </c>
      <c r="C240" s="91"/>
      <c r="D240" s="16"/>
      <c r="E240" s="74"/>
      <c r="F240" s="68"/>
      <c r="L240" s="95"/>
    </row>
    <row r="241" spans="1:12" s="14" customFormat="1">
      <c r="A241" s="15"/>
      <c r="B241" s="2" t="s">
        <v>399</v>
      </c>
      <c r="C241" s="91"/>
      <c r="D241" s="16"/>
      <c r="E241" s="74"/>
      <c r="F241" s="68"/>
      <c r="L241" s="95"/>
    </row>
    <row r="242" spans="1:12" s="14" customFormat="1">
      <c r="A242" s="15"/>
      <c r="B242" s="2" t="s">
        <v>400</v>
      </c>
      <c r="C242" s="91"/>
      <c r="D242" s="16"/>
      <c r="E242" s="74"/>
      <c r="F242" s="68"/>
      <c r="L242" s="95"/>
    </row>
    <row r="243" spans="1:12" s="14" customFormat="1">
      <c r="A243" s="15"/>
      <c r="B243" s="2" t="s">
        <v>401</v>
      </c>
      <c r="C243" s="91"/>
      <c r="D243" s="16"/>
      <c r="E243" s="74"/>
      <c r="F243" s="68"/>
      <c r="L243" s="95"/>
    </row>
    <row r="244" spans="1:12" s="14" customFormat="1">
      <c r="A244" s="15"/>
      <c r="B244" s="2" t="s">
        <v>402</v>
      </c>
      <c r="C244" s="91"/>
      <c r="D244" s="16"/>
      <c r="E244" s="74"/>
      <c r="F244" s="68"/>
      <c r="L244" s="95"/>
    </row>
    <row r="245" spans="1:12" s="14" customFormat="1">
      <c r="A245" s="15"/>
      <c r="B245" s="2" t="s">
        <v>403</v>
      </c>
      <c r="C245" s="91"/>
      <c r="D245" s="16"/>
      <c r="E245" s="74"/>
      <c r="F245" s="68"/>
      <c r="L245" s="95"/>
    </row>
    <row r="246" spans="1:12" s="14" customFormat="1" ht="22.5">
      <c r="A246" s="15"/>
      <c r="B246" s="2" t="s">
        <v>404</v>
      </c>
      <c r="C246" s="91"/>
      <c r="D246" s="16"/>
      <c r="E246" s="74"/>
      <c r="F246" s="68"/>
      <c r="L246" s="95"/>
    </row>
    <row r="247" spans="1:12" s="14" customFormat="1">
      <c r="A247" s="15"/>
      <c r="B247" s="2" t="s">
        <v>405</v>
      </c>
      <c r="C247" s="91"/>
      <c r="D247" s="16"/>
      <c r="E247" s="74"/>
      <c r="F247" s="68"/>
      <c r="L247" s="95"/>
    </row>
    <row r="248" spans="1:12" s="14" customFormat="1">
      <c r="A248" s="15"/>
      <c r="B248" s="2"/>
      <c r="C248" s="91"/>
      <c r="D248" s="16"/>
      <c r="E248" s="74"/>
      <c r="F248" s="68"/>
      <c r="L248" s="95"/>
    </row>
    <row r="249" spans="1:12" s="14" customFormat="1" ht="33.75">
      <c r="A249" s="15" t="s">
        <v>41</v>
      </c>
      <c r="B249" s="42" t="s">
        <v>406</v>
      </c>
      <c r="C249" s="13" t="s">
        <v>8</v>
      </c>
      <c r="D249" s="88">
        <v>1</v>
      </c>
      <c r="E249" s="74"/>
      <c r="F249" s="68" t="str">
        <f>IF(SUM(D249*E249)=0,"",SUM(D249*E249))</f>
        <v/>
      </c>
      <c r="G249" s="17"/>
      <c r="L249" s="95"/>
    </row>
    <row r="250" spans="1:12" s="14" customFormat="1">
      <c r="A250" s="15"/>
      <c r="B250" s="42" t="s">
        <v>407</v>
      </c>
      <c r="C250" s="13"/>
      <c r="D250" s="88"/>
      <c r="E250" s="74"/>
      <c r="F250" s="68"/>
      <c r="G250" s="17"/>
      <c r="L250" s="95"/>
    </row>
    <row r="251" spans="1:12" s="14" customFormat="1">
      <c r="A251" s="15"/>
      <c r="B251" s="42" t="s">
        <v>408</v>
      </c>
      <c r="C251" s="13"/>
      <c r="D251" s="88"/>
      <c r="E251" s="74"/>
      <c r="F251" s="68"/>
      <c r="G251" s="17"/>
      <c r="L251" s="95"/>
    </row>
    <row r="252" spans="1:12" s="14" customFormat="1">
      <c r="A252" s="15"/>
      <c r="B252" s="42" t="s">
        <v>409</v>
      </c>
      <c r="C252" s="13"/>
      <c r="D252" s="88"/>
      <c r="E252" s="74"/>
      <c r="F252" s="68"/>
      <c r="G252" s="17"/>
      <c r="L252" s="95"/>
    </row>
    <row r="253" spans="1:12" s="14" customFormat="1">
      <c r="A253" s="15"/>
      <c r="B253" s="42" t="s">
        <v>410</v>
      </c>
      <c r="C253" s="13"/>
      <c r="D253" s="88"/>
      <c r="E253" s="74"/>
      <c r="F253" s="68"/>
      <c r="G253" s="17"/>
      <c r="L253" s="95"/>
    </row>
    <row r="254" spans="1:12" s="14" customFormat="1">
      <c r="A254" s="15"/>
      <c r="B254" s="42" t="s">
        <v>411</v>
      </c>
      <c r="C254" s="13"/>
      <c r="D254" s="88"/>
      <c r="E254" s="74"/>
      <c r="F254" s="68"/>
      <c r="G254" s="17"/>
      <c r="L254" s="95"/>
    </row>
    <row r="255" spans="1:12" s="14" customFormat="1">
      <c r="A255" s="15"/>
      <c r="B255" s="42" t="s">
        <v>412</v>
      </c>
      <c r="C255" s="13"/>
      <c r="D255" s="88"/>
      <c r="E255" s="74"/>
      <c r="F255" s="68"/>
      <c r="G255" s="17"/>
      <c r="L255" s="95"/>
    </row>
    <row r="256" spans="1:12" s="14" customFormat="1">
      <c r="A256" s="15"/>
      <c r="B256" s="42"/>
      <c r="C256" s="13"/>
      <c r="D256" s="88"/>
      <c r="E256" s="74"/>
      <c r="F256" s="68"/>
      <c r="G256" s="17"/>
      <c r="L256" s="95"/>
    </row>
    <row r="257" spans="1:12" s="14" customFormat="1" ht="33.75">
      <c r="A257" s="15" t="s">
        <v>2</v>
      </c>
      <c r="B257" s="2" t="s">
        <v>413</v>
      </c>
      <c r="C257" s="91" t="s">
        <v>8</v>
      </c>
      <c r="D257" s="16">
        <v>1</v>
      </c>
      <c r="E257" s="74"/>
      <c r="F257" s="68" t="str">
        <f>IF(SUM(D257*E257)=0,"",SUM(D257*E257))</f>
        <v/>
      </c>
      <c r="L257" s="95"/>
    </row>
    <row r="258" spans="1:12" s="14" customFormat="1">
      <c r="A258" s="15"/>
      <c r="B258" s="2" t="s">
        <v>414</v>
      </c>
      <c r="C258" s="91"/>
      <c r="D258" s="16"/>
      <c r="E258" s="74"/>
      <c r="F258" s="68"/>
      <c r="L258" s="95"/>
    </row>
    <row r="259" spans="1:12" s="14" customFormat="1">
      <c r="A259" s="15"/>
      <c r="B259" s="2" t="s">
        <v>415</v>
      </c>
      <c r="C259" s="91"/>
      <c r="D259" s="16"/>
      <c r="E259" s="74"/>
      <c r="F259" s="68"/>
      <c r="L259" s="95"/>
    </row>
    <row r="260" spans="1:12" s="14" customFormat="1">
      <c r="A260" s="15"/>
      <c r="B260" s="2" t="s">
        <v>416</v>
      </c>
      <c r="C260" s="91"/>
      <c r="D260" s="16"/>
      <c r="E260" s="74"/>
      <c r="F260" s="68"/>
      <c r="L260" s="95"/>
    </row>
    <row r="261" spans="1:12" s="14" customFormat="1">
      <c r="A261" s="15"/>
      <c r="B261" s="2" t="s">
        <v>417</v>
      </c>
      <c r="C261" s="91"/>
      <c r="D261" s="16"/>
      <c r="E261" s="74"/>
      <c r="F261" s="68"/>
      <c r="L261" s="95"/>
    </row>
    <row r="262" spans="1:12" s="14" customFormat="1">
      <c r="A262" s="15"/>
      <c r="B262" s="2" t="s">
        <v>418</v>
      </c>
      <c r="C262" s="91"/>
      <c r="D262" s="16"/>
      <c r="E262" s="74"/>
      <c r="F262" s="68"/>
      <c r="L262" s="95"/>
    </row>
    <row r="263" spans="1:12" s="41" customFormat="1" ht="12.75">
      <c r="A263" s="11"/>
      <c r="B263" s="12"/>
      <c r="C263" s="83"/>
      <c r="D263" s="86"/>
      <c r="E263" s="85"/>
      <c r="F263" s="68"/>
      <c r="L263" s="95"/>
    </row>
    <row r="264" spans="1:12" s="41" customFormat="1" ht="33.75">
      <c r="A264" s="11" t="s">
        <v>3</v>
      </c>
      <c r="B264" s="12" t="s">
        <v>272</v>
      </c>
      <c r="C264" s="83"/>
      <c r="D264" s="86"/>
      <c r="E264" s="85"/>
      <c r="F264" s="68"/>
      <c r="L264" s="95"/>
    </row>
    <row r="265" spans="1:12" s="41" customFormat="1" ht="12.75">
      <c r="A265" s="11" t="s">
        <v>444</v>
      </c>
      <c r="B265" s="12" t="s">
        <v>273</v>
      </c>
      <c r="C265" s="83" t="s">
        <v>275</v>
      </c>
      <c r="D265" s="86">
        <v>150</v>
      </c>
      <c r="E265" s="125"/>
      <c r="F265" s="68" t="str">
        <f>IF(SUM(D265*E265)=0,"",SUM(D265*E265))</f>
        <v/>
      </c>
      <c r="L265" s="95"/>
    </row>
    <row r="266" spans="1:12" s="41" customFormat="1" ht="12.75">
      <c r="A266" s="11" t="s">
        <v>445</v>
      </c>
      <c r="B266" s="12" t="s">
        <v>274</v>
      </c>
      <c r="C266" s="83" t="s">
        <v>275</v>
      </c>
      <c r="D266" s="86">
        <v>150</v>
      </c>
      <c r="E266" s="125"/>
      <c r="F266" s="68" t="str">
        <f>IF(SUM(D266*E266)=0,"",SUM(D266*E266))</f>
        <v/>
      </c>
      <c r="L266" s="95"/>
    </row>
    <row r="267" spans="1:12" s="14" customFormat="1">
      <c r="A267" s="15"/>
      <c r="B267" s="2"/>
      <c r="C267" s="13"/>
      <c r="D267" s="88"/>
      <c r="E267" s="68"/>
      <c r="F267" s="68"/>
      <c r="G267" s="17"/>
      <c r="L267" s="95"/>
    </row>
    <row r="268" spans="1:12" s="31" customFormat="1" ht="12.75">
      <c r="A268" s="3"/>
      <c r="B268" s="34" t="s">
        <v>1088</v>
      </c>
      <c r="C268" s="124"/>
      <c r="D268" s="105"/>
      <c r="E268" s="100" t="s">
        <v>34</v>
      </c>
      <c r="F268" s="101">
        <f>SUM(F62:F267)</f>
        <v>0</v>
      </c>
      <c r="L268" s="95"/>
    </row>
    <row r="269" spans="1:12">
      <c r="L269" s="95"/>
    </row>
    <row r="270" spans="1:12">
      <c r="L270" s="95"/>
    </row>
    <row r="271" spans="1:12" s="37" customFormat="1" ht="12.75">
      <c r="A271" s="3" t="s">
        <v>133</v>
      </c>
      <c r="B271" s="4" t="s">
        <v>1180</v>
      </c>
      <c r="C271" s="124"/>
      <c r="D271" s="105"/>
      <c r="E271" s="82"/>
      <c r="F271" s="82"/>
      <c r="L271" s="95"/>
    </row>
    <row r="272" spans="1:12" s="14" customFormat="1">
      <c r="A272" s="15"/>
      <c r="B272" s="19"/>
      <c r="C272" s="13"/>
      <c r="D272" s="88"/>
      <c r="E272" s="68"/>
      <c r="F272" s="68"/>
      <c r="L272" s="95"/>
    </row>
    <row r="273" spans="1:12" s="14" customFormat="1" ht="45">
      <c r="A273" s="15">
        <v>1</v>
      </c>
      <c r="B273" s="42" t="s">
        <v>865</v>
      </c>
      <c r="C273" s="13"/>
      <c r="D273" s="88"/>
      <c r="E273" s="68"/>
      <c r="F273" s="68"/>
      <c r="L273" s="95"/>
    </row>
    <row r="274" spans="1:12" s="14" customFormat="1">
      <c r="A274" s="15" t="s">
        <v>444</v>
      </c>
      <c r="B274" s="42" t="s">
        <v>1164</v>
      </c>
      <c r="C274" s="102" t="s">
        <v>9</v>
      </c>
      <c r="D274" s="16">
        <v>100</v>
      </c>
      <c r="E274" s="74"/>
      <c r="F274" s="68" t="str">
        <f t="shared" ref="F274:F283" si="11">IF(SUM(D274*E274)=0,"",SUM(D274*E274))</f>
        <v/>
      </c>
      <c r="L274" s="95"/>
    </row>
    <row r="275" spans="1:12" s="14" customFormat="1">
      <c r="A275" s="15" t="s">
        <v>445</v>
      </c>
      <c r="B275" s="42" t="s">
        <v>1166</v>
      </c>
      <c r="C275" s="102" t="s">
        <v>9</v>
      </c>
      <c r="D275" s="16">
        <v>500</v>
      </c>
      <c r="E275" s="74"/>
      <c r="F275" s="68" t="str">
        <f t="shared" si="11"/>
        <v/>
      </c>
      <c r="L275" s="95"/>
    </row>
    <row r="276" spans="1:12" s="14" customFormat="1">
      <c r="A276" s="15" t="s">
        <v>446</v>
      </c>
      <c r="B276" s="42" t="s">
        <v>1167</v>
      </c>
      <c r="C276" s="102" t="s">
        <v>9</v>
      </c>
      <c r="D276" s="16">
        <v>200</v>
      </c>
      <c r="E276" s="74"/>
      <c r="F276" s="68" t="str">
        <f t="shared" si="11"/>
        <v/>
      </c>
      <c r="L276" s="95"/>
    </row>
    <row r="277" spans="1:12" s="14" customFormat="1">
      <c r="A277" s="15" t="s">
        <v>447</v>
      </c>
      <c r="B277" s="42" t="s">
        <v>123</v>
      </c>
      <c r="C277" s="102" t="s">
        <v>9</v>
      </c>
      <c r="D277" s="16">
        <v>100</v>
      </c>
      <c r="E277" s="74"/>
      <c r="F277" s="68" t="str">
        <f t="shared" si="11"/>
        <v/>
      </c>
      <c r="L277" s="95"/>
    </row>
    <row r="278" spans="1:12" s="14" customFormat="1">
      <c r="A278" s="15"/>
      <c r="B278" s="42"/>
      <c r="C278" s="102"/>
      <c r="D278" s="16"/>
      <c r="E278" s="74"/>
      <c r="F278" s="68"/>
      <c r="L278" s="95"/>
    </row>
    <row r="279" spans="1:12" s="14" customFormat="1" ht="22.5">
      <c r="A279" s="15">
        <v>2</v>
      </c>
      <c r="B279" s="42" t="s">
        <v>1172</v>
      </c>
      <c r="C279" s="13" t="s">
        <v>8</v>
      </c>
      <c r="D279" s="88">
        <v>15</v>
      </c>
      <c r="E279" s="68"/>
      <c r="F279" s="68" t="str">
        <f t="shared" si="11"/>
        <v/>
      </c>
      <c r="L279" s="95"/>
    </row>
    <row r="280" spans="1:12" s="14" customFormat="1" ht="22.5">
      <c r="A280" s="15">
        <v>3</v>
      </c>
      <c r="B280" s="42" t="s">
        <v>1173</v>
      </c>
      <c r="C280" s="102" t="s">
        <v>8</v>
      </c>
      <c r="D280" s="16">
        <v>5</v>
      </c>
      <c r="E280" s="74"/>
      <c r="F280" s="68" t="str">
        <f t="shared" si="11"/>
        <v/>
      </c>
      <c r="L280" s="95"/>
    </row>
    <row r="281" spans="1:12" s="14" customFormat="1" ht="22.5">
      <c r="A281" s="15">
        <v>4</v>
      </c>
      <c r="B281" s="42" t="s">
        <v>1174</v>
      </c>
      <c r="C281" s="102" t="s">
        <v>8</v>
      </c>
      <c r="D281" s="16">
        <v>5</v>
      </c>
      <c r="E281" s="74"/>
      <c r="F281" s="68" t="str">
        <f t="shared" si="11"/>
        <v/>
      </c>
      <c r="L281" s="95"/>
    </row>
    <row r="282" spans="1:12" s="14" customFormat="1" ht="22.5">
      <c r="A282" s="15">
        <v>5</v>
      </c>
      <c r="B282" s="42" t="s">
        <v>1175</v>
      </c>
      <c r="C282" s="102" t="s">
        <v>8</v>
      </c>
      <c r="D282" s="16">
        <v>10</v>
      </c>
      <c r="E282" s="74"/>
      <c r="F282" s="68" t="str">
        <f t="shared" si="11"/>
        <v/>
      </c>
      <c r="L282" s="95"/>
    </row>
    <row r="283" spans="1:12" s="14" customFormat="1" ht="22.5">
      <c r="A283" s="15">
        <v>6</v>
      </c>
      <c r="B283" s="42" t="s">
        <v>1176</v>
      </c>
      <c r="C283" s="102" t="s">
        <v>8</v>
      </c>
      <c r="D283" s="16">
        <v>6</v>
      </c>
      <c r="E283" s="74"/>
      <c r="F283" s="68" t="str">
        <f t="shared" si="11"/>
        <v/>
      </c>
      <c r="L283" s="95"/>
    </row>
    <row r="284" spans="1:12" s="14" customFormat="1">
      <c r="A284" s="15"/>
      <c r="B284" s="42"/>
      <c r="C284" s="102"/>
      <c r="D284" s="16"/>
      <c r="E284" s="74"/>
      <c r="F284" s="68"/>
      <c r="L284" s="95"/>
    </row>
    <row r="285" spans="1:12" s="14" customFormat="1" ht="12.75">
      <c r="A285" s="3"/>
      <c r="B285" s="34" t="s">
        <v>1177</v>
      </c>
      <c r="C285" s="103"/>
      <c r="D285" s="205"/>
      <c r="E285" s="101" t="s">
        <v>34</v>
      </c>
      <c r="F285" s="101">
        <f>SUM(F274:F283)</f>
        <v>0</v>
      </c>
      <c r="L285" s="95"/>
    </row>
    <row r="286" spans="1:12">
      <c r="L286" s="95"/>
    </row>
    <row r="287" spans="1:12">
      <c r="L287" s="95"/>
    </row>
    <row r="288" spans="1:12" s="37" customFormat="1" ht="12.75">
      <c r="A288" s="3" t="s">
        <v>1051</v>
      </c>
      <c r="B288" s="4" t="s">
        <v>171</v>
      </c>
      <c r="C288" s="124"/>
      <c r="D288" s="105"/>
      <c r="E288" s="82"/>
      <c r="F288" s="82"/>
      <c r="L288" s="95"/>
    </row>
    <row r="289" spans="1:12" s="41" customFormat="1" ht="12.75">
      <c r="A289" s="5"/>
      <c r="B289" s="27"/>
      <c r="C289" s="104"/>
      <c r="D289" s="179"/>
      <c r="E289" s="111"/>
      <c r="F289" s="111"/>
      <c r="L289" s="95"/>
    </row>
    <row r="290" spans="1:12" s="14" customFormat="1" ht="45" customHeight="1">
      <c r="A290" s="15" t="s">
        <v>10</v>
      </c>
      <c r="B290" s="19" t="s">
        <v>362</v>
      </c>
      <c r="C290" s="13"/>
      <c r="D290" s="16"/>
      <c r="E290" s="68"/>
      <c r="F290" s="68"/>
      <c r="L290" s="95"/>
    </row>
    <row r="291" spans="1:12" s="14" customFormat="1">
      <c r="A291" s="15" t="s">
        <v>444</v>
      </c>
      <c r="B291" s="19" t="s">
        <v>1179</v>
      </c>
      <c r="C291" s="13" t="s">
        <v>8</v>
      </c>
      <c r="D291" s="88">
        <v>1</v>
      </c>
      <c r="E291" s="68"/>
      <c r="F291" s="114" t="str">
        <f>IF(SUM(D291*E291)=0,"",SUM(D291*E291))</f>
        <v/>
      </c>
      <c r="L291" s="95"/>
    </row>
    <row r="292" spans="1:12" s="14" customFormat="1">
      <c r="A292" s="15" t="s">
        <v>445</v>
      </c>
      <c r="B292" s="19" t="s">
        <v>168</v>
      </c>
      <c r="C292" s="13" t="s">
        <v>8</v>
      </c>
      <c r="D292" s="88">
        <v>1</v>
      </c>
      <c r="E292" s="68"/>
      <c r="F292" s="114" t="str">
        <f>IF(SUM(D292*E292)=0,"",SUM(D292*E292))</f>
        <v/>
      </c>
      <c r="L292" s="95"/>
    </row>
    <row r="293" spans="1:12" s="14" customFormat="1">
      <c r="A293" s="15"/>
      <c r="B293" s="19"/>
      <c r="C293" s="13"/>
      <c r="D293" s="88"/>
      <c r="E293" s="68"/>
      <c r="F293" s="68"/>
      <c r="L293" s="95"/>
    </row>
    <row r="294" spans="1:12" s="14" customFormat="1" ht="33.75">
      <c r="A294" s="15" t="s">
        <v>11</v>
      </c>
      <c r="B294" s="19" t="s">
        <v>68</v>
      </c>
      <c r="C294" s="13"/>
      <c r="D294" s="88"/>
      <c r="E294" s="68"/>
      <c r="F294" s="114"/>
      <c r="L294" s="95"/>
    </row>
    <row r="295" spans="1:12" s="14" customFormat="1">
      <c r="A295" s="15" t="s">
        <v>444</v>
      </c>
      <c r="B295" s="19" t="s">
        <v>168</v>
      </c>
      <c r="C295" s="13" t="s">
        <v>8</v>
      </c>
      <c r="D295" s="88">
        <v>1</v>
      </c>
      <c r="E295" s="68"/>
      <c r="F295" s="114" t="str">
        <f>IF(SUM(D295*E295)=0,"",SUM(D295*E295))</f>
        <v/>
      </c>
      <c r="L295" s="95"/>
    </row>
    <row r="296" spans="1:12" s="14" customFormat="1">
      <c r="A296" s="15"/>
      <c r="B296" s="19"/>
      <c r="C296" s="13"/>
      <c r="D296" s="88"/>
      <c r="E296" s="68"/>
      <c r="F296" s="68"/>
      <c r="L296" s="95"/>
    </row>
    <row r="297" spans="1:12" s="14" customFormat="1" ht="33.75">
      <c r="A297" s="15" t="s">
        <v>12</v>
      </c>
      <c r="B297" s="2" t="s">
        <v>1114</v>
      </c>
      <c r="C297" s="13"/>
      <c r="D297" s="16"/>
      <c r="E297" s="68"/>
      <c r="F297" s="114"/>
      <c r="L297" s="95"/>
    </row>
    <row r="298" spans="1:12" s="14" customFormat="1">
      <c r="A298" s="15" t="s">
        <v>444</v>
      </c>
      <c r="B298" s="19" t="s">
        <v>168</v>
      </c>
      <c r="C298" s="13" t="s">
        <v>8</v>
      </c>
      <c r="D298" s="88">
        <v>1</v>
      </c>
      <c r="E298" s="68"/>
      <c r="F298" s="114" t="str">
        <f>IF(SUM(D298*E298)=0,"",SUM(D298*E298))</f>
        <v/>
      </c>
      <c r="L298" s="95"/>
    </row>
    <row r="299" spans="1:12" s="14" customFormat="1">
      <c r="A299" s="15"/>
      <c r="B299" s="2"/>
      <c r="C299" s="13"/>
      <c r="D299" s="16"/>
      <c r="E299" s="68"/>
      <c r="F299" s="74"/>
      <c r="L299" s="95"/>
    </row>
    <row r="300" spans="1:12" s="37" customFormat="1" ht="12.75">
      <c r="A300" s="3"/>
      <c r="B300" s="34" t="s">
        <v>1178</v>
      </c>
      <c r="C300" s="103"/>
      <c r="D300" s="205"/>
      <c r="E300" s="101" t="s">
        <v>34</v>
      </c>
      <c r="F300" s="101">
        <f>SUM(F290:F299)</f>
        <v>0</v>
      </c>
      <c r="L300" s="95"/>
    </row>
    <row r="301" spans="1:12" s="14" customFormat="1">
      <c r="A301" s="15"/>
      <c r="B301" s="19"/>
      <c r="C301" s="13"/>
      <c r="D301" s="88"/>
      <c r="E301" s="68"/>
      <c r="F301" s="68"/>
      <c r="G301" s="17"/>
      <c r="L301" s="95"/>
    </row>
    <row r="302" spans="1:12" ht="12" thickBot="1">
      <c r="A302" s="29"/>
      <c r="B302" s="30"/>
      <c r="C302" s="106"/>
      <c r="D302" s="206"/>
      <c r="E302" s="173"/>
      <c r="F302" s="173"/>
      <c r="L302" s="95"/>
    </row>
    <row r="303" spans="1:12" s="130" customFormat="1" ht="12.75">
      <c r="A303" s="257" t="s">
        <v>840</v>
      </c>
      <c r="B303" s="258"/>
      <c r="C303" s="258"/>
      <c r="D303" s="258"/>
      <c r="E303" s="258"/>
      <c r="F303" s="258"/>
      <c r="L303" s="95"/>
    </row>
    <row r="304" spans="1:12" ht="12.75">
      <c r="A304" s="104"/>
      <c r="B304" s="131"/>
      <c r="C304" s="129"/>
      <c r="D304" s="200"/>
      <c r="E304" s="111"/>
      <c r="F304" s="111"/>
      <c r="L304" s="95"/>
    </row>
    <row r="305" spans="1:12" ht="12.75">
      <c r="A305" s="36" t="s">
        <v>54</v>
      </c>
      <c r="B305" s="6" t="s">
        <v>257</v>
      </c>
      <c r="C305" s="108"/>
      <c r="D305" s="108"/>
      <c r="E305" s="111"/>
      <c r="F305" s="110">
        <f>F39</f>
        <v>0</v>
      </c>
      <c r="L305" s="95"/>
    </row>
    <row r="306" spans="1:12" ht="12.75">
      <c r="A306" s="36"/>
      <c r="B306" s="6"/>
      <c r="C306" s="108"/>
      <c r="D306" s="108"/>
      <c r="E306" s="111"/>
      <c r="F306" s="110"/>
      <c r="L306" s="95"/>
    </row>
    <row r="307" spans="1:12" ht="12.75">
      <c r="A307" s="36" t="s">
        <v>55</v>
      </c>
      <c r="B307" s="6" t="s">
        <v>828</v>
      </c>
      <c r="C307" s="108"/>
      <c r="D307" s="108"/>
      <c r="E307" s="111"/>
      <c r="F307" s="110">
        <f>F58</f>
        <v>0</v>
      </c>
      <c r="L307" s="95"/>
    </row>
    <row r="308" spans="1:12" ht="12.75">
      <c r="A308" s="36"/>
      <c r="B308" s="36"/>
      <c r="C308" s="108"/>
      <c r="D308" s="108"/>
      <c r="E308" s="111"/>
      <c r="F308" s="110"/>
      <c r="L308" s="95"/>
    </row>
    <row r="309" spans="1:12" ht="12.75">
      <c r="A309" s="36" t="s">
        <v>56</v>
      </c>
      <c r="B309" s="6" t="s">
        <v>170</v>
      </c>
      <c r="C309" s="108"/>
      <c r="D309" s="108"/>
      <c r="E309" s="111"/>
      <c r="F309" s="110">
        <f>F268</f>
        <v>0</v>
      </c>
      <c r="L309" s="95"/>
    </row>
    <row r="310" spans="1:12" ht="12.75">
      <c r="A310" s="36"/>
      <c r="B310" s="36"/>
      <c r="C310" s="108"/>
      <c r="D310" s="108"/>
      <c r="E310" s="111"/>
      <c r="F310" s="110"/>
      <c r="L310" s="95"/>
    </row>
    <row r="311" spans="1:12" ht="12.75">
      <c r="A311" s="36" t="s">
        <v>133</v>
      </c>
      <c r="B311" s="6" t="s">
        <v>1180</v>
      </c>
      <c r="C311" s="108"/>
      <c r="D311" s="108"/>
      <c r="E311" s="111"/>
      <c r="F311" s="110">
        <f>F285</f>
        <v>0</v>
      </c>
      <c r="L311" s="95"/>
    </row>
    <row r="312" spans="1:12" ht="12.75">
      <c r="A312" s="36"/>
      <c r="B312" s="36"/>
      <c r="C312" s="108"/>
      <c r="D312" s="108"/>
      <c r="E312" s="111"/>
      <c r="F312" s="110"/>
      <c r="L312" s="95"/>
    </row>
    <row r="313" spans="1:12" ht="12.75">
      <c r="A313" s="36" t="s">
        <v>1051</v>
      </c>
      <c r="B313" s="6" t="s">
        <v>171</v>
      </c>
      <c r="C313" s="108"/>
      <c r="D313" s="108"/>
      <c r="E313" s="111"/>
      <c r="F313" s="110">
        <f>F300</f>
        <v>0</v>
      </c>
      <c r="L313" s="95"/>
    </row>
    <row r="314" spans="1:12" ht="12.75">
      <c r="A314" s="36"/>
      <c r="B314" s="36"/>
      <c r="C314" s="108"/>
      <c r="D314" s="108"/>
      <c r="E314" s="111"/>
      <c r="F314" s="110"/>
      <c r="L314" s="95"/>
    </row>
    <row r="315" spans="1:12" ht="12.75">
      <c r="A315" s="15"/>
      <c r="B315" s="133"/>
      <c r="C315" s="136"/>
      <c r="D315" s="108"/>
      <c r="E315" s="110" t="s">
        <v>463</v>
      </c>
      <c r="F315" s="110" t="str">
        <f>IF(SUM(F305:F314)=0,"",SUM(F305:F314))</f>
        <v/>
      </c>
      <c r="L315" s="95"/>
    </row>
    <row r="316" spans="1:12">
      <c r="L316" s="95"/>
    </row>
    <row r="317" spans="1:12">
      <c r="L317" s="95"/>
    </row>
    <row r="318" spans="1:12">
      <c r="L318" s="95"/>
    </row>
    <row r="319" spans="1:12">
      <c r="L319" s="95"/>
    </row>
    <row r="320" spans="1:12">
      <c r="L320" s="95"/>
    </row>
    <row r="321" spans="12:12">
      <c r="L321" s="95"/>
    </row>
    <row r="322" spans="12:12">
      <c r="L322" s="95"/>
    </row>
    <row r="323" spans="12:12">
      <c r="L323" s="95"/>
    </row>
    <row r="324" spans="12:12">
      <c r="L324" s="95"/>
    </row>
    <row r="325" spans="12:12">
      <c r="L325" s="95"/>
    </row>
    <row r="326" spans="12:12">
      <c r="L326" s="95"/>
    </row>
    <row r="327" spans="12:12">
      <c r="L327" s="95"/>
    </row>
    <row r="328" spans="12:12">
      <c r="L328" s="95"/>
    </row>
    <row r="329" spans="12:12">
      <c r="L329" s="95"/>
    </row>
    <row r="330" spans="12:12">
      <c r="L330" s="95"/>
    </row>
    <row r="331" spans="12:12">
      <c r="L331" s="95"/>
    </row>
    <row r="332" spans="12:12">
      <c r="L332" s="95"/>
    </row>
    <row r="333" spans="12:12">
      <c r="L333" s="95"/>
    </row>
    <row r="334" spans="12:12">
      <c r="L334" s="95"/>
    </row>
    <row r="335" spans="12:12">
      <c r="L335" s="95"/>
    </row>
    <row r="336" spans="12:12">
      <c r="L336" s="95"/>
    </row>
    <row r="337" spans="12:12">
      <c r="L337" s="95"/>
    </row>
    <row r="338" spans="12:12">
      <c r="L338" s="95"/>
    </row>
    <row r="339" spans="12:12">
      <c r="L339" s="95"/>
    </row>
    <row r="340" spans="12:12">
      <c r="L340" s="95"/>
    </row>
    <row r="341" spans="12:12">
      <c r="L341" s="95"/>
    </row>
    <row r="342" spans="12:12">
      <c r="L342" s="95"/>
    </row>
    <row r="343" spans="12:12">
      <c r="L343" s="95"/>
    </row>
    <row r="344" spans="12:12">
      <c r="L344" s="95"/>
    </row>
    <row r="345" spans="12:12">
      <c r="L345" s="95"/>
    </row>
    <row r="346" spans="12:12">
      <c r="L346" s="95"/>
    </row>
    <row r="347" spans="12:12">
      <c r="L347" s="95"/>
    </row>
    <row r="348" spans="12:12">
      <c r="L348" s="95"/>
    </row>
    <row r="349" spans="12:12">
      <c r="L349" s="95"/>
    </row>
    <row r="350" spans="12:12">
      <c r="L350" s="95"/>
    </row>
    <row r="351" spans="12:12">
      <c r="L351" s="95"/>
    </row>
    <row r="352" spans="12:12">
      <c r="L352" s="95"/>
    </row>
    <row r="353" spans="12:12">
      <c r="L353" s="95"/>
    </row>
    <row r="354" spans="12:12">
      <c r="L354" s="95"/>
    </row>
    <row r="355" spans="12:12">
      <c r="L355" s="95"/>
    </row>
    <row r="356" spans="12:12">
      <c r="L356" s="95"/>
    </row>
    <row r="357" spans="12:12">
      <c r="L357" s="95"/>
    </row>
    <row r="358" spans="12:12">
      <c r="L358" s="95"/>
    </row>
    <row r="359" spans="12:12">
      <c r="L359" s="95"/>
    </row>
    <row r="360" spans="12:12">
      <c r="L360" s="95"/>
    </row>
    <row r="361" spans="12:12">
      <c r="L361" s="95"/>
    </row>
    <row r="362" spans="12:12">
      <c r="L362" s="95"/>
    </row>
    <row r="363" spans="12:12">
      <c r="L363" s="95"/>
    </row>
    <row r="364" spans="12:12">
      <c r="L364" s="95"/>
    </row>
    <row r="365" spans="12:12">
      <c r="L365" s="95"/>
    </row>
    <row r="366" spans="12:12">
      <c r="L366" s="95"/>
    </row>
    <row r="367" spans="12:12">
      <c r="L367" s="95"/>
    </row>
    <row r="368" spans="12:12">
      <c r="L368" s="95"/>
    </row>
    <row r="369" spans="12:12">
      <c r="L369" s="95"/>
    </row>
    <row r="370" spans="12:12">
      <c r="L370" s="95"/>
    </row>
    <row r="371" spans="12:12">
      <c r="L371" s="95"/>
    </row>
    <row r="372" spans="12:12">
      <c r="L372" s="95"/>
    </row>
    <row r="373" spans="12:12">
      <c r="L373" s="95"/>
    </row>
    <row r="374" spans="12:12">
      <c r="L374" s="95"/>
    </row>
    <row r="375" spans="12:12">
      <c r="L375" s="95"/>
    </row>
    <row r="376" spans="12:12">
      <c r="L376" s="95"/>
    </row>
    <row r="377" spans="12:12">
      <c r="L377" s="95"/>
    </row>
    <row r="378" spans="12:12">
      <c r="L378" s="95"/>
    </row>
    <row r="379" spans="12:12">
      <c r="L379" s="95"/>
    </row>
    <row r="380" spans="12:12">
      <c r="L380" s="95"/>
    </row>
    <row r="381" spans="12:12">
      <c r="L381" s="95"/>
    </row>
    <row r="382" spans="12:12">
      <c r="L382" s="95"/>
    </row>
    <row r="383" spans="12:12">
      <c r="L383" s="95"/>
    </row>
    <row r="384" spans="12:12">
      <c r="L384" s="95"/>
    </row>
    <row r="385" spans="12:12">
      <c r="L385" s="95"/>
    </row>
    <row r="386" spans="12:12">
      <c r="L386" s="95"/>
    </row>
    <row r="387" spans="12:12">
      <c r="L387" s="95"/>
    </row>
    <row r="388" spans="12:12">
      <c r="L388" s="95"/>
    </row>
    <row r="389" spans="12:12">
      <c r="L389" s="95"/>
    </row>
    <row r="390" spans="12:12">
      <c r="L390" s="95"/>
    </row>
    <row r="391" spans="12:12">
      <c r="L391" s="95"/>
    </row>
    <row r="392" spans="12:12">
      <c r="L392" s="95"/>
    </row>
    <row r="393" spans="12:12">
      <c r="L393" s="95"/>
    </row>
    <row r="394" spans="12:12">
      <c r="L394" s="95"/>
    </row>
    <row r="395" spans="12:12">
      <c r="L395" s="95"/>
    </row>
    <row r="396" spans="12:12">
      <c r="L396" s="95"/>
    </row>
    <row r="397" spans="12:12">
      <c r="L397" s="95"/>
    </row>
    <row r="398" spans="12:12">
      <c r="L398" s="95"/>
    </row>
    <row r="399" spans="12:12">
      <c r="L399" s="95"/>
    </row>
    <row r="400" spans="12:12">
      <c r="L400" s="95"/>
    </row>
    <row r="401" spans="12:12">
      <c r="L401" s="95"/>
    </row>
    <row r="402" spans="12:12">
      <c r="L402" s="95"/>
    </row>
    <row r="403" spans="12:12">
      <c r="L403" s="95"/>
    </row>
    <row r="404" spans="12:12">
      <c r="L404" s="95"/>
    </row>
    <row r="405" spans="12:12">
      <c r="L405" s="95"/>
    </row>
    <row r="406" spans="12:12">
      <c r="L406" s="95"/>
    </row>
    <row r="407" spans="12:12">
      <c r="L407" s="95"/>
    </row>
    <row r="408" spans="12:12">
      <c r="L408" s="95"/>
    </row>
    <row r="409" spans="12:12">
      <c r="L409" s="95"/>
    </row>
    <row r="410" spans="12:12">
      <c r="L410" s="95"/>
    </row>
    <row r="411" spans="12:12">
      <c r="L411" s="95"/>
    </row>
    <row r="412" spans="12:12">
      <c r="L412" s="95"/>
    </row>
    <row r="413" spans="12:12">
      <c r="L413" s="95"/>
    </row>
    <row r="414" spans="12:12">
      <c r="L414" s="95"/>
    </row>
    <row r="415" spans="12:12">
      <c r="L415" s="95"/>
    </row>
    <row r="416" spans="12:12">
      <c r="L416" s="95"/>
    </row>
    <row r="417" spans="12:12">
      <c r="L417" s="95"/>
    </row>
    <row r="418" spans="12:12">
      <c r="L418" s="95"/>
    </row>
    <row r="419" spans="12:12">
      <c r="L419" s="95"/>
    </row>
    <row r="420" spans="12:12">
      <c r="L420" s="95"/>
    </row>
    <row r="421" spans="12:12">
      <c r="L421" s="95"/>
    </row>
    <row r="422" spans="12:12">
      <c r="L422" s="95"/>
    </row>
    <row r="423" spans="12:12">
      <c r="L423" s="95"/>
    </row>
    <row r="424" spans="12:12">
      <c r="L424" s="95"/>
    </row>
    <row r="425" spans="12:12">
      <c r="L425" s="95"/>
    </row>
    <row r="426" spans="12:12">
      <c r="L426" s="95"/>
    </row>
    <row r="427" spans="12:12">
      <c r="L427" s="95"/>
    </row>
    <row r="428" spans="12:12">
      <c r="L428" s="95"/>
    </row>
    <row r="429" spans="12:12">
      <c r="L429" s="95"/>
    </row>
    <row r="430" spans="12:12">
      <c r="L430" s="95"/>
    </row>
    <row r="431" spans="12:12">
      <c r="L431" s="95"/>
    </row>
    <row r="432" spans="12:12">
      <c r="L432" s="95"/>
    </row>
    <row r="433" spans="12:12">
      <c r="L433" s="95"/>
    </row>
    <row r="434" spans="12:12">
      <c r="L434" s="95"/>
    </row>
    <row r="435" spans="12:12">
      <c r="L435" s="95"/>
    </row>
    <row r="436" spans="12:12">
      <c r="L436" s="95"/>
    </row>
    <row r="437" spans="12:12">
      <c r="L437" s="95"/>
    </row>
    <row r="438" spans="12:12">
      <c r="L438" s="95"/>
    </row>
    <row r="439" spans="12:12">
      <c r="L439" s="95"/>
    </row>
    <row r="440" spans="12:12">
      <c r="L440" s="95"/>
    </row>
    <row r="441" spans="12:12">
      <c r="L441" s="95"/>
    </row>
    <row r="442" spans="12:12">
      <c r="L442" s="95"/>
    </row>
    <row r="443" spans="12:12">
      <c r="L443" s="95"/>
    </row>
    <row r="444" spans="12:12">
      <c r="L444" s="95"/>
    </row>
    <row r="445" spans="12:12">
      <c r="L445" s="95"/>
    </row>
    <row r="446" spans="12:12">
      <c r="L446" s="95"/>
    </row>
    <row r="447" spans="12:12">
      <c r="L447" s="95"/>
    </row>
    <row r="448" spans="12:12">
      <c r="L448" s="95"/>
    </row>
    <row r="449" spans="12:12">
      <c r="L449" s="95"/>
    </row>
    <row r="450" spans="12:12">
      <c r="L450" s="95"/>
    </row>
    <row r="451" spans="12:12">
      <c r="L451" s="95"/>
    </row>
    <row r="452" spans="12:12">
      <c r="L452" s="95"/>
    </row>
    <row r="453" spans="12:12">
      <c r="L453" s="95"/>
    </row>
    <row r="454" spans="12:12">
      <c r="L454" s="95"/>
    </row>
    <row r="455" spans="12:12">
      <c r="L455" s="95"/>
    </row>
    <row r="456" spans="12:12">
      <c r="L456" s="95"/>
    </row>
    <row r="457" spans="12:12">
      <c r="L457" s="95"/>
    </row>
    <row r="458" spans="12:12">
      <c r="L458" s="95"/>
    </row>
    <row r="459" spans="12:12">
      <c r="L459" s="95"/>
    </row>
    <row r="460" spans="12:12">
      <c r="L460" s="95"/>
    </row>
    <row r="461" spans="12:12">
      <c r="L461" s="95"/>
    </row>
    <row r="462" spans="12:12">
      <c r="L462" s="95"/>
    </row>
    <row r="463" spans="12:12">
      <c r="L463" s="95"/>
    </row>
    <row r="464" spans="12:12">
      <c r="L464" s="95"/>
    </row>
    <row r="465" spans="12:12">
      <c r="L465" s="95"/>
    </row>
    <row r="466" spans="12:12">
      <c r="L466" s="95"/>
    </row>
    <row r="467" spans="12:12">
      <c r="L467" s="95"/>
    </row>
    <row r="468" spans="12:12">
      <c r="L468" s="95"/>
    </row>
    <row r="469" spans="12:12">
      <c r="L469" s="95"/>
    </row>
    <row r="470" spans="12:12">
      <c r="L470" s="95"/>
    </row>
    <row r="471" spans="12:12">
      <c r="L471" s="95"/>
    </row>
    <row r="472" spans="12:12">
      <c r="L472" s="95"/>
    </row>
    <row r="473" spans="12:12">
      <c r="L473" s="95"/>
    </row>
    <row r="474" spans="12:12">
      <c r="L474" s="95"/>
    </row>
    <row r="475" spans="12:12">
      <c r="L475" s="95"/>
    </row>
    <row r="476" spans="12:12">
      <c r="L476" s="95"/>
    </row>
    <row r="477" spans="12:12">
      <c r="L477" s="95"/>
    </row>
  </sheetData>
  <mergeCells count="5">
    <mergeCell ref="A303:F303"/>
    <mergeCell ref="C1:F1"/>
    <mergeCell ref="A2:B2"/>
    <mergeCell ref="C2:F2"/>
    <mergeCell ref="A3:F3"/>
  </mergeCells>
  <printOptions horizontalCentered="1"/>
  <pageMargins left="0.59055118110236227" right="0" top="0.19685039370078741" bottom="0.39370078740157483" header="0" footer="0"/>
  <pageSetup paperSize="9" orientation="portrait" blackAndWhite="1" useFirstPageNumber="1" horizontalDpi="4294967294" r:id="rId1"/>
  <headerFooter alignWithMargins="0">
    <oddFooter>&amp;C&amp;"Arial,Regular"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E0846-0E41-40D6-81EB-98B8E2F08279}">
  <dimension ref="A1:Y370"/>
  <sheetViews>
    <sheetView view="pageBreakPreview" topLeftCell="A76" zoomScaleNormal="100" zoomScaleSheetLayoutView="100" workbookViewId="0">
      <selection activeCell="B82" sqref="B82"/>
    </sheetView>
  </sheetViews>
  <sheetFormatPr defaultRowHeight="11.25"/>
  <cols>
    <col min="1" max="1" width="6.83203125" style="7" customWidth="1"/>
    <col min="2" max="2" width="57.83203125" style="2" customWidth="1"/>
    <col min="3" max="3" width="7.83203125" style="72" customWidth="1"/>
    <col min="4" max="4" width="9.33203125" style="73"/>
    <col min="5" max="5" width="10.83203125" style="68" customWidth="1"/>
    <col min="6" max="6" width="13.83203125" style="68" customWidth="1"/>
    <col min="7" max="7" width="12" style="26" bestFit="1" customWidth="1"/>
    <col min="8" max="10" width="9.33203125" style="26"/>
    <col min="11" max="11" width="10.83203125" style="58" bestFit="1" customWidth="1"/>
    <col min="12" max="12" width="9.33203125" style="26"/>
    <col min="13" max="14" width="10.83203125" style="26" bestFit="1" customWidth="1"/>
    <col min="15" max="16384" width="9.33203125" style="26"/>
  </cols>
  <sheetData>
    <row r="1" spans="1:11" ht="22.5" customHeight="1">
      <c r="A1" s="190" t="s">
        <v>873</v>
      </c>
      <c r="B1" s="191" t="s">
        <v>172</v>
      </c>
      <c r="C1" s="207" t="s">
        <v>875</v>
      </c>
      <c r="D1" s="208"/>
      <c r="E1" s="208"/>
      <c r="F1" s="209"/>
    </row>
    <row r="2" spans="1:11" ht="11.25" customHeight="1">
      <c r="A2" s="253" t="s">
        <v>869</v>
      </c>
      <c r="B2" s="254"/>
      <c r="C2" s="214" t="s">
        <v>876</v>
      </c>
      <c r="D2" s="215"/>
      <c r="E2" s="215"/>
      <c r="F2" s="216"/>
    </row>
    <row r="3" spans="1:11" ht="11.25" customHeight="1">
      <c r="A3" s="255" t="s">
        <v>874</v>
      </c>
      <c r="B3" s="256"/>
      <c r="C3" s="256"/>
      <c r="D3" s="256"/>
      <c r="E3" s="256"/>
      <c r="F3" s="256"/>
    </row>
    <row r="4" spans="1:11" ht="12" thickBot="1">
      <c r="A4" s="171" t="s">
        <v>25</v>
      </c>
      <c r="B4" s="192" t="s">
        <v>14</v>
      </c>
      <c r="C4" s="69" t="s">
        <v>175</v>
      </c>
      <c r="D4" s="70" t="s">
        <v>7</v>
      </c>
      <c r="E4" s="172" t="s">
        <v>173</v>
      </c>
      <c r="F4" s="172" t="s">
        <v>174</v>
      </c>
    </row>
    <row r="5" spans="1:11">
      <c r="A5" s="1"/>
      <c r="E5" s="74"/>
      <c r="F5" s="74"/>
    </row>
    <row r="6" spans="1:11" ht="12.75">
      <c r="A6" s="25"/>
      <c r="B6" s="4" t="s">
        <v>826</v>
      </c>
      <c r="C6" s="174"/>
      <c r="D6" s="175"/>
      <c r="E6" s="176"/>
      <c r="F6" s="176"/>
      <c r="K6" s="26"/>
    </row>
    <row r="7" spans="1:11">
      <c r="A7" s="1"/>
      <c r="E7" s="74"/>
      <c r="F7" s="74"/>
      <c r="K7" s="26"/>
    </row>
    <row r="8" spans="1:11" s="14" customFormat="1" ht="22.5">
      <c r="A8" s="1"/>
      <c r="B8" s="2" t="s">
        <v>132</v>
      </c>
      <c r="C8" s="177"/>
      <c r="D8" s="73"/>
      <c r="E8" s="74"/>
      <c r="F8" s="74"/>
    </row>
    <row r="9" spans="1:11">
      <c r="A9" s="1"/>
      <c r="B9" s="2" t="s">
        <v>134</v>
      </c>
      <c r="E9" s="74"/>
      <c r="F9" s="74"/>
      <c r="K9" s="26"/>
    </row>
    <row r="10" spans="1:11">
      <c r="A10" s="1"/>
      <c r="B10" s="2" t="s">
        <v>135</v>
      </c>
      <c r="E10" s="74"/>
      <c r="F10" s="74"/>
      <c r="K10" s="26"/>
    </row>
    <row r="11" spans="1:11">
      <c r="A11" s="1"/>
      <c r="B11" s="2" t="s">
        <v>136</v>
      </c>
      <c r="E11" s="74"/>
      <c r="F11" s="74"/>
      <c r="K11" s="26"/>
    </row>
    <row r="12" spans="1:11">
      <c r="A12" s="1"/>
      <c r="B12" s="2" t="s">
        <v>137</v>
      </c>
      <c r="E12" s="74"/>
      <c r="F12" s="74"/>
      <c r="K12" s="26"/>
    </row>
    <row r="13" spans="1:11">
      <c r="A13" s="1"/>
      <c r="B13" s="2" t="s">
        <v>103</v>
      </c>
      <c r="E13" s="74"/>
      <c r="F13" s="74"/>
      <c r="K13" s="26"/>
    </row>
    <row r="14" spans="1:11">
      <c r="A14" s="1"/>
      <c r="B14" s="2" t="s">
        <v>57</v>
      </c>
      <c r="E14" s="74"/>
      <c r="F14" s="74"/>
      <c r="K14" s="26"/>
    </row>
    <row r="15" spans="1:11">
      <c r="A15" s="1"/>
      <c r="B15" s="2" t="s">
        <v>58</v>
      </c>
      <c r="E15" s="74"/>
      <c r="F15" s="74"/>
      <c r="K15" s="26"/>
    </row>
    <row r="16" spans="1:11">
      <c r="A16" s="1"/>
      <c r="B16" s="2" t="s">
        <v>59</v>
      </c>
      <c r="E16" s="74"/>
      <c r="F16" s="74"/>
      <c r="K16" s="26"/>
    </row>
    <row r="17" spans="1:25">
      <c r="A17" s="1"/>
      <c r="B17" s="2" t="s">
        <v>104</v>
      </c>
      <c r="E17" s="74"/>
      <c r="F17" s="74"/>
      <c r="K17" s="26"/>
    </row>
    <row r="18" spans="1:25">
      <c r="A18" s="1"/>
      <c r="E18" s="74"/>
      <c r="F18" s="74"/>
      <c r="K18" s="26"/>
    </row>
    <row r="19" spans="1:25" s="56" customFormat="1" ht="80.25" customHeight="1">
      <c r="A19" s="104"/>
      <c r="B19" s="2" t="s">
        <v>827</v>
      </c>
      <c r="C19" s="129"/>
      <c r="D19" s="179"/>
      <c r="E19" s="189"/>
      <c r="F19" s="189"/>
      <c r="H19" s="181"/>
      <c r="I19" s="181"/>
      <c r="J19" s="181"/>
      <c r="K19" s="181"/>
      <c r="L19" s="181"/>
      <c r="M19" s="181"/>
      <c r="N19" s="181"/>
      <c r="O19" s="181"/>
      <c r="P19" s="181"/>
      <c r="Q19" s="181"/>
      <c r="R19" s="181"/>
      <c r="S19" s="181"/>
      <c r="T19" s="181"/>
      <c r="U19" s="181"/>
      <c r="V19" s="181"/>
      <c r="W19" s="181"/>
      <c r="X19" s="181"/>
      <c r="Y19" s="181"/>
    </row>
    <row r="21" spans="1:25" s="31" customFormat="1" ht="12.75">
      <c r="A21" s="3" t="s">
        <v>54</v>
      </c>
      <c r="B21" s="4" t="s">
        <v>257</v>
      </c>
      <c r="C21" s="124"/>
      <c r="D21" s="81"/>
      <c r="E21" s="82"/>
      <c r="F21" s="82"/>
      <c r="K21" s="138"/>
    </row>
    <row r="22" spans="1:25">
      <c r="B22" s="8"/>
      <c r="C22" s="13"/>
      <c r="D22" s="22"/>
    </row>
    <row r="23" spans="1:25" s="41" customFormat="1" ht="33.75">
      <c r="A23" s="5"/>
      <c r="B23" s="18" t="s">
        <v>258</v>
      </c>
      <c r="C23" s="135"/>
      <c r="D23" s="135"/>
      <c r="E23" s="111"/>
      <c r="F23" s="111"/>
      <c r="L23" s="95"/>
    </row>
    <row r="24" spans="1:25" s="41" customFormat="1" ht="12.75">
      <c r="A24" s="5"/>
      <c r="B24" s="6"/>
      <c r="C24" s="135"/>
      <c r="D24" s="135"/>
      <c r="E24" s="111"/>
      <c r="F24" s="111"/>
      <c r="L24" s="95"/>
    </row>
    <row r="25" spans="1:25" s="56" customFormat="1" ht="56.25">
      <c r="A25" s="63" t="s">
        <v>10</v>
      </c>
      <c r="B25" s="48" t="s">
        <v>1035</v>
      </c>
      <c r="C25" s="91" t="s">
        <v>47</v>
      </c>
      <c r="D25" s="88">
        <v>1</v>
      </c>
      <c r="E25" s="74"/>
      <c r="F25" s="68" t="str">
        <f>IF(SUM(D25*E25)=0,"",SUM(D25*E25))</f>
        <v/>
      </c>
    </row>
    <row r="26" spans="1:25" s="56" customFormat="1">
      <c r="A26" s="63"/>
      <c r="B26" s="2"/>
      <c r="C26" s="91"/>
      <c r="D26" s="88"/>
      <c r="E26" s="74"/>
      <c r="F26" s="74"/>
    </row>
    <row r="27" spans="1:25" s="56" customFormat="1" ht="45">
      <c r="A27" s="63" t="s">
        <v>11</v>
      </c>
      <c r="B27" s="2" t="s">
        <v>1036</v>
      </c>
      <c r="C27" s="91" t="s">
        <v>47</v>
      </c>
      <c r="D27" s="88">
        <v>1</v>
      </c>
      <c r="E27" s="74"/>
      <c r="F27" s="68" t="str">
        <f>IF(SUM(D27*E27)=0,"",SUM(D27*E27))</f>
        <v/>
      </c>
    </row>
    <row r="28" spans="1:25" s="56" customFormat="1">
      <c r="A28" s="63"/>
      <c r="B28" s="2"/>
      <c r="C28" s="91"/>
      <c r="D28" s="88"/>
      <c r="E28" s="74"/>
      <c r="F28" s="74"/>
    </row>
    <row r="29" spans="1:25" s="56" customFormat="1" ht="60" customHeight="1">
      <c r="A29" s="63" t="s">
        <v>12</v>
      </c>
      <c r="B29" s="2" t="s">
        <v>1037</v>
      </c>
      <c r="C29" s="91" t="s">
        <v>47</v>
      </c>
      <c r="D29" s="88">
        <v>1</v>
      </c>
      <c r="E29" s="74"/>
      <c r="F29" s="68" t="str">
        <f>IF(SUM(D29*E29)=0,"",SUM(D29*E29))</f>
        <v/>
      </c>
    </row>
    <row r="30" spans="1:25" s="56" customFormat="1">
      <c r="A30" s="63"/>
      <c r="B30" s="2"/>
      <c r="C30" s="91"/>
      <c r="D30" s="88"/>
      <c r="E30" s="74"/>
      <c r="F30" s="74"/>
    </row>
    <row r="31" spans="1:25" s="56" customFormat="1" ht="56.25">
      <c r="A31" s="63" t="s">
        <v>16</v>
      </c>
      <c r="B31" s="2" t="s">
        <v>1043</v>
      </c>
      <c r="C31" s="91" t="s">
        <v>47</v>
      </c>
      <c r="D31" s="88">
        <v>1</v>
      </c>
      <c r="E31" s="74"/>
      <c r="F31" s="68" t="str">
        <f>IF(SUM(D31*E31)=0,"",SUM(D31*E31))</f>
        <v/>
      </c>
    </row>
    <row r="32" spans="1:25" s="56" customFormat="1">
      <c r="A32" s="63"/>
      <c r="B32" s="2"/>
      <c r="C32" s="91"/>
      <c r="D32" s="88"/>
      <c r="E32" s="74"/>
      <c r="F32" s="74"/>
    </row>
    <row r="33" spans="1:11" s="37" customFormat="1" ht="12.75">
      <c r="A33" s="3"/>
      <c r="B33" s="34" t="s">
        <v>1045</v>
      </c>
      <c r="C33" s="103"/>
      <c r="D33" s="127"/>
      <c r="E33" s="101" t="s">
        <v>34</v>
      </c>
      <c r="F33" s="101">
        <f>SUM(F25:F32)</f>
        <v>0</v>
      </c>
      <c r="K33" s="9"/>
    </row>
    <row r="34" spans="1:11" s="194" customFormat="1" ht="12.75">
      <c r="A34" s="104"/>
      <c r="B34" s="128"/>
      <c r="C34" s="129"/>
      <c r="D34" s="179"/>
      <c r="E34" s="189"/>
      <c r="F34" s="189"/>
    </row>
    <row r="35" spans="1:11" s="194" customFormat="1" ht="12.75">
      <c r="A35" s="104"/>
      <c r="B35" s="128"/>
      <c r="C35" s="129"/>
      <c r="D35" s="179"/>
      <c r="E35" s="189"/>
      <c r="F35" s="189"/>
    </row>
    <row r="36" spans="1:11" s="31" customFormat="1" ht="12.75">
      <c r="A36" s="3" t="s">
        <v>55</v>
      </c>
      <c r="B36" s="4" t="s">
        <v>534</v>
      </c>
      <c r="C36" s="124"/>
      <c r="D36" s="81"/>
      <c r="E36" s="82"/>
      <c r="F36" s="82"/>
      <c r="K36" s="138"/>
    </row>
    <row r="37" spans="1:11" s="194" customFormat="1" ht="12.75">
      <c r="A37" s="104"/>
      <c r="B37" s="128"/>
      <c r="C37" s="129"/>
      <c r="D37" s="179"/>
      <c r="E37" s="189"/>
      <c r="F37" s="189"/>
    </row>
    <row r="38" spans="1:11" s="56" customFormat="1" ht="67.5">
      <c r="A38" s="63" t="s">
        <v>10</v>
      </c>
      <c r="B38" s="48" t="s">
        <v>1186</v>
      </c>
      <c r="C38" s="91"/>
      <c r="D38" s="88"/>
      <c r="E38" s="74"/>
      <c r="F38" s="74"/>
    </row>
    <row r="39" spans="1:11" s="56" customFormat="1">
      <c r="A39" s="63" t="s">
        <v>444</v>
      </c>
      <c r="B39" s="48" t="s">
        <v>1038</v>
      </c>
      <c r="C39" s="91" t="s">
        <v>1131</v>
      </c>
      <c r="D39" s="88">
        <v>10</v>
      </c>
      <c r="E39" s="74"/>
      <c r="F39" s="68" t="str">
        <f>IF(SUM(D39*E39)=0,"",SUM(D39*E39))</f>
        <v/>
      </c>
    </row>
    <row r="40" spans="1:11" s="56" customFormat="1">
      <c r="A40" s="63" t="s">
        <v>445</v>
      </c>
      <c r="B40" s="48" t="s">
        <v>1039</v>
      </c>
      <c r="C40" s="91" t="s">
        <v>1131</v>
      </c>
      <c r="D40" s="88">
        <v>5</v>
      </c>
      <c r="E40" s="74"/>
      <c r="F40" s="68" t="str">
        <f>IF(SUM(D40*E40)=0,"",SUM(D40*E40))</f>
        <v/>
      </c>
    </row>
    <row r="41" spans="1:11" s="56" customFormat="1">
      <c r="A41" s="63"/>
      <c r="B41" s="48"/>
      <c r="C41" s="91"/>
      <c r="D41" s="88"/>
      <c r="E41" s="74"/>
      <c r="F41" s="74"/>
    </row>
    <row r="42" spans="1:11" s="56" customFormat="1" ht="33.75">
      <c r="A42" s="63" t="s">
        <v>11</v>
      </c>
      <c r="B42" s="48" t="s">
        <v>1187</v>
      </c>
      <c r="C42" s="91" t="s">
        <v>1132</v>
      </c>
      <c r="D42" s="88">
        <v>10</v>
      </c>
      <c r="E42" s="74"/>
      <c r="F42" s="68" t="str">
        <f>IF(SUM(D42*E42)=0,"",SUM(D42*E42))</f>
        <v/>
      </c>
    </row>
    <row r="43" spans="1:11" s="56" customFormat="1">
      <c r="A43" s="63"/>
      <c r="B43" s="48"/>
      <c r="C43" s="91"/>
      <c r="D43" s="88"/>
      <c r="E43" s="74"/>
      <c r="F43" s="74"/>
    </row>
    <row r="44" spans="1:11" s="56" customFormat="1" ht="45">
      <c r="A44" s="63" t="s">
        <v>12</v>
      </c>
      <c r="B44" s="48" t="s">
        <v>1188</v>
      </c>
      <c r="C44" s="91" t="s">
        <v>1131</v>
      </c>
      <c r="D44" s="88">
        <v>5</v>
      </c>
      <c r="E44" s="74"/>
      <c r="F44" s="68" t="str">
        <f>IF(SUM(D44*E44)=0,"",SUM(D44*E44))</f>
        <v/>
      </c>
    </row>
    <row r="45" spans="1:11" s="56" customFormat="1">
      <c r="A45" s="63"/>
      <c r="B45" s="2"/>
      <c r="C45" s="91"/>
      <c r="D45" s="88"/>
      <c r="E45" s="74"/>
      <c r="F45" s="74"/>
    </row>
    <row r="46" spans="1:11" s="37" customFormat="1" ht="12.75">
      <c r="A46" s="3"/>
      <c r="B46" s="34" t="s">
        <v>1046</v>
      </c>
      <c r="C46" s="103"/>
      <c r="D46" s="127"/>
      <c r="E46" s="101" t="s">
        <v>34</v>
      </c>
      <c r="F46" s="101">
        <f>SUM(F38:F45)</f>
        <v>0</v>
      </c>
      <c r="K46" s="9"/>
    </row>
    <row r="47" spans="1:11" s="194" customFormat="1" ht="12.75">
      <c r="A47" s="104"/>
      <c r="B47" s="128"/>
      <c r="C47" s="129"/>
      <c r="D47" s="179"/>
      <c r="E47" s="189"/>
      <c r="F47" s="189"/>
    </row>
    <row r="48" spans="1:11" s="194" customFormat="1" ht="12.75">
      <c r="A48" s="104"/>
      <c r="B48" s="128"/>
      <c r="C48" s="129"/>
      <c r="D48" s="179"/>
      <c r="E48" s="189"/>
      <c r="F48" s="189"/>
    </row>
    <row r="49" spans="1:12" s="31" customFormat="1" ht="12.75">
      <c r="A49" s="3" t="s">
        <v>56</v>
      </c>
      <c r="B49" s="4" t="s">
        <v>1047</v>
      </c>
      <c r="C49" s="124"/>
      <c r="D49" s="81"/>
      <c r="E49" s="82"/>
      <c r="F49" s="82"/>
      <c r="K49" s="138"/>
    </row>
    <row r="50" spans="1:12" s="56" customFormat="1">
      <c r="A50" s="63"/>
      <c r="B50" s="2"/>
      <c r="C50" s="91"/>
      <c r="D50" s="88"/>
      <c r="E50" s="74"/>
      <c r="F50" s="74"/>
    </row>
    <row r="51" spans="1:12" s="56" customFormat="1" ht="67.5">
      <c r="A51" s="63" t="s">
        <v>10</v>
      </c>
      <c r="B51" s="48" t="s">
        <v>1189</v>
      </c>
      <c r="C51" s="91"/>
      <c r="D51" s="88"/>
      <c r="E51" s="74"/>
      <c r="F51" s="74"/>
    </row>
    <row r="52" spans="1:12" s="56" customFormat="1">
      <c r="A52" s="63" t="s">
        <v>444</v>
      </c>
      <c r="B52" s="48" t="s">
        <v>1040</v>
      </c>
      <c r="C52" s="91" t="s">
        <v>1131</v>
      </c>
      <c r="D52" s="88">
        <v>15</v>
      </c>
      <c r="E52" s="74"/>
      <c r="F52" s="68" t="str">
        <f>IF(SUM(D52*E52)=0,"",SUM(D52*E52))</f>
        <v/>
      </c>
    </row>
    <row r="53" spans="1:12" s="56" customFormat="1">
      <c r="A53" s="63" t="s">
        <v>445</v>
      </c>
      <c r="B53" s="48" t="s">
        <v>1041</v>
      </c>
      <c r="C53" s="91" t="s">
        <v>1132</v>
      </c>
      <c r="D53" s="88">
        <v>28</v>
      </c>
      <c r="E53" s="74"/>
      <c r="F53" s="68" t="str">
        <f>IF(SUM(D53*E53)=0,"",SUM(D53*E53))</f>
        <v/>
      </c>
    </row>
    <row r="54" spans="1:12" s="56" customFormat="1">
      <c r="A54" s="63"/>
      <c r="B54" s="48"/>
      <c r="C54" s="91"/>
      <c r="D54" s="88"/>
      <c r="E54" s="74"/>
      <c r="F54" s="74"/>
    </row>
    <row r="55" spans="1:12" ht="33.75">
      <c r="A55" s="7" t="s">
        <v>11</v>
      </c>
      <c r="B55" s="42" t="s">
        <v>928</v>
      </c>
      <c r="C55" s="13" t="s">
        <v>8</v>
      </c>
      <c r="D55" s="16">
        <v>1</v>
      </c>
      <c r="F55" s="68" t="str">
        <f>IF(SUM(D55*E55)=0,"",SUM(D55*E55))</f>
        <v/>
      </c>
      <c r="K55" s="26"/>
      <c r="L55" s="58"/>
    </row>
    <row r="56" spans="1:12" s="56" customFormat="1" ht="56.25">
      <c r="A56" s="63"/>
      <c r="B56" s="48" t="s">
        <v>1067</v>
      </c>
      <c r="C56" s="91"/>
      <c r="D56" s="88"/>
      <c r="E56" s="74"/>
      <c r="F56" s="74"/>
    </row>
    <row r="57" spans="1:12" s="56" customFormat="1">
      <c r="A57" s="63" t="s">
        <v>444</v>
      </c>
      <c r="B57" s="48" t="s">
        <v>1040</v>
      </c>
      <c r="C57" s="91" t="s">
        <v>1131</v>
      </c>
      <c r="D57" s="88">
        <v>4</v>
      </c>
      <c r="E57" s="74"/>
      <c r="F57" s="68" t="str">
        <f>IF(SUM(D57*E57)=0,"",SUM(D57*E57))</f>
        <v/>
      </c>
    </row>
    <row r="58" spans="1:12" s="56" customFormat="1">
      <c r="A58" s="63" t="s">
        <v>445</v>
      </c>
      <c r="B58" s="48" t="s">
        <v>1041</v>
      </c>
      <c r="C58" s="91" t="s">
        <v>1132</v>
      </c>
      <c r="D58" s="88">
        <v>6</v>
      </c>
      <c r="E58" s="74"/>
      <c r="F58" s="68" t="str">
        <f>IF(SUM(D58*E58)=0,"",SUM(D58*E58))</f>
        <v/>
      </c>
    </row>
    <row r="59" spans="1:12">
      <c r="B59" s="9"/>
      <c r="C59" s="13"/>
      <c r="D59" s="22"/>
      <c r="K59" s="26"/>
      <c r="L59" s="58"/>
    </row>
    <row r="60" spans="1:12" s="41" customFormat="1" ht="33.75">
      <c r="A60" s="7" t="s">
        <v>12</v>
      </c>
      <c r="B60" s="12" t="s">
        <v>905</v>
      </c>
      <c r="C60" s="91" t="s">
        <v>8</v>
      </c>
      <c r="D60" s="88">
        <v>3</v>
      </c>
      <c r="E60" s="68"/>
      <c r="F60" s="68" t="str">
        <f>IF(SUM(D60*E60)=0,"",SUM(D60*E60))</f>
        <v/>
      </c>
      <c r="L60" s="9"/>
    </row>
    <row r="61" spans="1:12" s="56" customFormat="1">
      <c r="A61" s="63"/>
      <c r="B61" s="2"/>
      <c r="C61" s="91"/>
      <c r="D61" s="88"/>
      <c r="E61" s="74"/>
      <c r="F61" s="74"/>
    </row>
    <row r="62" spans="1:12" s="37" customFormat="1" ht="12.75">
      <c r="A62" s="3"/>
      <c r="B62" s="34" t="s">
        <v>1048</v>
      </c>
      <c r="C62" s="103"/>
      <c r="D62" s="127"/>
      <c r="E62" s="101" t="s">
        <v>34</v>
      </c>
      <c r="F62" s="101">
        <f>SUM(F51:F61)</f>
        <v>0</v>
      </c>
      <c r="K62" s="9"/>
    </row>
    <row r="63" spans="1:12" s="194" customFormat="1" ht="12.75">
      <c r="A63" s="104"/>
      <c r="B63" s="128"/>
      <c r="C63" s="129"/>
      <c r="D63" s="179"/>
      <c r="E63" s="189"/>
      <c r="F63" s="189"/>
    </row>
    <row r="64" spans="1:12" s="194" customFormat="1" ht="12.75">
      <c r="A64" s="104"/>
      <c r="B64" s="128"/>
      <c r="C64" s="129"/>
      <c r="D64" s="179"/>
      <c r="E64" s="189"/>
      <c r="F64" s="189"/>
    </row>
    <row r="65" spans="1:11" s="31" customFormat="1" ht="12.75">
      <c r="A65" s="3" t="s">
        <v>133</v>
      </c>
      <c r="B65" s="4" t="s">
        <v>1049</v>
      </c>
      <c r="C65" s="124"/>
      <c r="D65" s="81"/>
      <c r="E65" s="82"/>
      <c r="F65" s="82"/>
      <c r="K65" s="138"/>
    </row>
    <row r="66" spans="1:11" s="56" customFormat="1">
      <c r="A66" s="63"/>
      <c r="B66" s="2"/>
      <c r="C66" s="91"/>
      <c r="D66" s="88"/>
      <c r="E66" s="74"/>
      <c r="F66" s="74"/>
    </row>
    <row r="67" spans="1:11" s="56" customFormat="1" ht="22.5">
      <c r="A67" s="63" t="s">
        <v>10</v>
      </c>
      <c r="B67" s="48" t="s">
        <v>1190</v>
      </c>
      <c r="C67" s="91" t="s">
        <v>1042</v>
      </c>
      <c r="D67" s="88">
        <f>(D52*100)</f>
        <v>1500</v>
      </c>
      <c r="E67" s="74"/>
      <c r="F67" s="68" t="str">
        <f>IF(SUM(D67*E67)=0,"",SUM(D67*E67))</f>
        <v/>
      </c>
    </row>
    <row r="68" spans="1:11" s="56" customFormat="1">
      <c r="A68" s="63"/>
      <c r="B68" s="2"/>
      <c r="C68" s="91"/>
      <c r="D68" s="88"/>
      <c r="E68" s="74"/>
      <c r="F68" s="74"/>
    </row>
    <row r="69" spans="1:11" s="56" customFormat="1" ht="22.5">
      <c r="A69" s="63" t="s">
        <v>11</v>
      </c>
      <c r="B69" s="48" t="s">
        <v>1191</v>
      </c>
      <c r="C69" s="91" t="s">
        <v>1042</v>
      </c>
      <c r="D69" s="88">
        <v>120</v>
      </c>
      <c r="E69" s="74"/>
      <c r="F69" s="68" t="str">
        <f>IF(SUM(D69*E69)=0,"",SUM(D69*E69))</f>
        <v/>
      </c>
    </row>
    <row r="70" spans="1:11" s="56" customFormat="1">
      <c r="A70" s="63"/>
      <c r="B70" s="2"/>
      <c r="C70" s="91"/>
      <c r="D70" s="88"/>
      <c r="E70" s="74"/>
      <c r="F70" s="74"/>
    </row>
    <row r="71" spans="1:11" s="37" customFormat="1" ht="12.75">
      <c r="A71" s="3"/>
      <c r="B71" s="34" t="s">
        <v>1050</v>
      </c>
      <c r="C71" s="103"/>
      <c r="D71" s="127"/>
      <c r="E71" s="101" t="s">
        <v>34</v>
      </c>
      <c r="F71" s="101">
        <f>SUM(F67:F70)</f>
        <v>0</v>
      </c>
      <c r="K71" s="9"/>
    </row>
    <row r="72" spans="1:11" s="194" customFormat="1" ht="12.75">
      <c r="A72" s="104"/>
      <c r="B72" s="128"/>
      <c r="C72" s="129"/>
      <c r="D72" s="179"/>
      <c r="E72" s="189"/>
      <c r="F72" s="189"/>
    </row>
    <row r="73" spans="1:11" s="194" customFormat="1" ht="12.75">
      <c r="A73" s="104"/>
      <c r="B73" s="128"/>
      <c r="C73" s="129"/>
      <c r="D73" s="179"/>
      <c r="E73" s="189"/>
      <c r="F73" s="189"/>
    </row>
    <row r="74" spans="1:11" s="31" customFormat="1" ht="12.75">
      <c r="A74" s="3" t="s">
        <v>1051</v>
      </c>
      <c r="B74" s="4" t="s">
        <v>682</v>
      </c>
      <c r="C74" s="124"/>
      <c r="D74" s="81"/>
      <c r="E74" s="82"/>
      <c r="F74" s="82"/>
      <c r="K74" s="138"/>
    </row>
    <row r="75" spans="1:11" s="194" customFormat="1" ht="12.75">
      <c r="A75" s="104"/>
      <c r="B75" s="128"/>
      <c r="C75" s="129"/>
      <c r="D75" s="179"/>
      <c r="E75" s="189"/>
      <c r="F75" s="189"/>
    </row>
    <row r="76" spans="1:11" s="56" customFormat="1" ht="36.75" customHeight="1">
      <c r="A76" s="63" t="s">
        <v>10</v>
      </c>
      <c r="B76" s="2" t="s">
        <v>1192</v>
      </c>
      <c r="C76" s="91"/>
      <c r="D76" s="88"/>
      <c r="E76" s="74"/>
      <c r="F76" s="74"/>
    </row>
    <row r="77" spans="1:11" s="14" customFormat="1" ht="33.75" customHeight="1">
      <c r="A77" s="7"/>
      <c r="B77" s="42" t="s">
        <v>1121</v>
      </c>
      <c r="C77" s="13"/>
      <c r="D77" s="13"/>
      <c r="E77" s="87"/>
      <c r="F77" s="87"/>
      <c r="G77" s="9"/>
      <c r="H77" s="9"/>
      <c r="I77" s="9"/>
    </row>
    <row r="78" spans="1:11" s="14" customFormat="1" ht="69.75" customHeight="1">
      <c r="A78" s="7"/>
      <c r="B78" s="42" t="s">
        <v>1120</v>
      </c>
      <c r="C78" s="13"/>
      <c r="D78" s="13"/>
      <c r="E78" s="87"/>
      <c r="F78" s="87"/>
      <c r="G78" s="9"/>
      <c r="H78" s="9"/>
      <c r="I78" s="9"/>
    </row>
    <row r="79" spans="1:11" s="14" customFormat="1" ht="22.5">
      <c r="A79" s="7" t="s">
        <v>444</v>
      </c>
      <c r="B79" s="42" t="s">
        <v>1133</v>
      </c>
      <c r="C79" s="13" t="s">
        <v>9</v>
      </c>
      <c r="D79" s="16">
        <v>90</v>
      </c>
      <c r="E79" s="68"/>
      <c r="F79" s="68" t="str">
        <f>IF(SUM(D79*E79)=0,"",SUM(D79*E79))</f>
        <v/>
      </c>
      <c r="G79" s="9"/>
      <c r="H79" s="9"/>
      <c r="I79" s="9"/>
    </row>
    <row r="80" spans="1:11" s="14" customFormat="1" ht="22.5">
      <c r="A80" s="7" t="s">
        <v>445</v>
      </c>
      <c r="B80" s="42" t="s">
        <v>1197</v>
      </c>
      <c r="C80" s="13" t="s">
        <v>9</v>
      </c>
      <c r="D80" s="16">
        <v>40</v>
      </c>
      <c r="E80" s="68"/>
      <c r="F80" s="68" t="str">
        <f t="shared" ref="F80" si="0">IF(SUM(D80*E80)=0,"",SUM(D80*E80))</f>
        <v/>
      </c>
      <c r="G80" s="9"/>
      <c r="H80" s="9"/>
      <c r="I80" s="9"/>
    </row>
    <row r="81" spans="1:9" s="14" customFormat="1" ht="22.5">
      <c r="A81" s="7" t="s">
        <v>446</v>
      </c>
      <c r="B81" s="42" t="s">
        <v>1198</v>
      </c>
      <c r="C81" s="13" t="s">
        <v>9</v>
      </c>
      <c r="D81" s="16">
        <v>40</v>
      </c>
      <c r="E81" s="68"/>
      <c r="F81" s="68" t="str">
        <f t="shared" ref="F81" si="1">IF(SUM(D81*E81)=0,"",SUM(D81*E81))</f>
        <v/>
      </c>
      <c r="G81" s="9"/>
      <c r="H81" s="9"/>
      <c r="I81" s="9"/>
    </row>
    <row r="82" spans="1:9" s="14" customFormat="1" ht="45">
      <c r="A82" s="7" t="s">
        <v>447</v>
      </c>
      <c r="B82" s="42" t="s">
        <v>1115</v>
      </c>
      <c r="C82" s="13" t="s">
        <v>9</v>
      </c>
      <c r="D82" s="16">
        <v>10</v>
      </c>
      <c r="E82" s="68"/>
      <c r="F82" s="68" t="str">
        <f t="shared" ref="F82:F88" si="2">IF(SUM(D82*E82)=0,"",SUM(D82*E82))</f>
        <v/>
      </c>
      <c r="G82" s="9"/>
      <c r="H82" s="9"/>
      <c r="I82" s="9"/>
    </row>
    <row r="83" spans="1:9" s="14" customFormat="1" ht="45">
      <c r="A83" s="7" t="s">
        <v>448</v>
      </c>
      <c r="B83" s="42" t="s">
        <v>1199</v>
      </c>
      <c r="C83" s="13" t="s">
        <v>9</v>
      </c>
      <c r="D83" s="16">
        <v>70</v>
      </c>
      <c r="E83" s="68"/>
      <c r="F83" s="68" t="str">
        <f t="shared" ref="F83:F84" si="3">IF(SUM(D83*E83)=0,"",SUM(D83*E83))</f>
        <v/>
      </c>
      <c r="G83" s="9"/>
      <c r="H83" s="9"/>
      <c r="I83" s="9"/>
    </row>
    <row r="84" spans="1:9" s="14" customFormat="1" ht="36" customHeight="1">
      <c r="A84" s="7" t="s">
        <v>449</v>
      </c>
      <c r="B84" s="42" t="s">
        <v>1203</v>
      </c>
      <c r="C84" s="13" t="s">
        <v>1042</v>
      </c>
      <c r="D84" s="16">
        <v>1000</v>
      </c>
      <c r="E84" s="68"/>
      <c r="F84" s="68" t="str">
        <f t="shared" si="3"/>
        <v/>
      </c>
      <c r="G84" s="9"/>
      <c r="H84" s="9"/>
      <c r="I84" s="9"/>
    </row>
    <row r="85" spans="1:9" s="14" customFormat="1" ht="33.75">
      <c r="A85" s="7" t="s">
        <v>450</v>
      </c>
      <c r="B85" s="42" t="s">
        <v>1116</v>
      </c>
      <c r="C85" s="13" t="s">
        <v>8</v>
      </c>
      <c r="D85" s="16">
        <v>200</v>
      </c>
      <c r="E85" s="68"/>
      <c r="F85" s="68" t="str">
        <f t="shared" si="2"/>
        <v/>
      </c>
      <c r="G85" s="9"/>
      <c r="H85" s="9"/>
      <c r="I85" s="9"/>
    </row>
    <row r="86" spans="1:9" s="14" customFormat="1" ht="22.5">
      <c r="A86" s="7" t="s">
        <v>456</v>
      </c>
      <c r="B86" s="42" t="s">
        <v>1117</v>
      </c>
      <c r="C86" s="13" t="s">
        <v>8</v>
      </c>
      <c r="D86" s="16">
        <v>200</v>
      </c>
      <c r="E86" s="68"/>
      <c r="F86" s="68" t="str">
        <f t="shared" si="2"/>
        <v/>
      </c>
      <c r="G86" s="9"/>
      <c r="H86" s="9"/>
      <c r="I86" s="9"/>
    </row>
    <row r="87" spans="1:9" s="14" customFormat="1" ht="22.5">
      <c r="A87" s="7" t="s">
        <v>451</v>
      </c>
      <c r="B87" s="42" t="s">
        <v>1118</v>
      </c>
      <c r="C87" s="13" t="s">
        <v>67</v>
      </c>
      <c r="D87" s="16">
        <v>5</v>
      </c>
      <c r="E87" s="68"/>
      <c r="F87" s="68" t="str">
        <f t="shared" si="2"/>
        <v/>
      </c>
      <c r="G87" s="9"/>
      <c r="H87" s="9"/>
      <c r="I87" s="9"/>
    </row>
    <row r="88" spans="1:9" s="14" customFormat="1" ht="22.5">
      <c r="A88" s="7" t="s">
        <v>457</v>
      </c>
      <c r="B88" s="42" t="s">
        <v>1119</v>
      </c>
      <c r="C88" s="13" t="s">
        <v>67</v>
      </c>
      <c r="D88" s="16">
        <v>5</v>
      </c>
      <c r="E88" s="68"/>
      <c r="F88" s="68" t="str">
        <f t="shared" si="2"/>
        <v/>
      </c>
      <c r="G88" s="9"/>
      <c r="H88" s="9"/>
      <c r="I88" s="9"/>
    </row>
    <row r="89" spans="1:9" s="14" customFormat="1">
      <c r="A89" s="7"/>
      <c r="B89" s="42"/>
      <c r="C89" s="13"/>
      <c r="D89" s="16"/>
      <c r="E89" s="68"/>
      <c r="F89" s="68"/>
      <c r="G89" s="9"/>
      <c r="H89" s="9"/>
      <c r="I89" s="9"/>
    </row>
    <row r="90" spans="1:9" s="56" customFormat="1" ht="23.25" customHeight="1">
      <c r="A90" s="63" t="s">
        <v>11</v>
      </c>
      <c r="B90" s="2" t="s">
        <v>1123</v>
      </c>
    </row>
    <row r="91" spans="1:9" s="56" customFormat="1" ht="56.25" customHeight="1">
      <c r="A91" s="63" t="s">
        <v>444</v>
      </c>
      <c r="B91" s="2" t="s">
        <v>1124</v>
      </c>
      <c r="C91" s="91" t="s">
        <v>9</v>
      </c>
      <c r="D91" s="88">
        <v>250</v>
      </c>
      <c r="E91" s="74"/>
      <c r="F91" s="68" t="str">
        <f t="shared" ref="F91" si="4">IF(SUM(D91*E91)=0,"",SUM(D91*E91))</f>
        <v/>
      </c>
    </row>
    <row r="92" spans="1:9" s="56" customFormat="1" ht="33.75">
      <c r="A92" s="63"/>
      <c r="B92" s="2" t="s">
        <v>1122</v>
      </c>
      <c r="C92" s="91"/>
      <c r="D92" s="88"/>
      <c r="E92" s="74"/>
      <c r="F92" s="74"/>
    </row>
    <row r="93" spans="1:9" s="56" customFormat="1" ht="33.75">
      <c r="A93" s="63"/>
      <c r="B93" s="2" t="s">
        <v>1125</v>
      </c>
      <c r="C93" s="91"/>
      <c r="D93" s="88"/>
      <c r="E93" s="74"/>
      <c r="F93" s="74"/>
    </row>
    <row r="94" spans="1:9" s="56" customFormat="1" ht="22.5">
      <c r="A94" s="63" t="s">
        <v>445</v>
      </c>
      <c r="B94" s="2" t="s">
        <v>1126</v>
      </c>
      <c r="C94" s="91" t="s">
        <v>8</v>
      </c>
      <c r="D94" s="88">
        <v>16</v>
      </c>
      <c r="E94" s="74"/>
      <c r="F94" s="68" t="str">
        <f t="shared" ref="F94:F97" si="5">IF(SUM(D94*E94)=0,"",SUM(D94*E94))</f>
        <v/>
      </c>
    </row>
    <row r="95" spans="1:9" s="56" customFormat="1" ht="22.5">
      <c r="A95" s="63" t="s">
        <v>446</v>
      </c>
      <c r="B95" s="2" t="s">
        <v>1127</v>
      </c>
      <c r="C95" s="91" t="s">
        <v>8</v>
      </c>
      <c r="D95" s="88">
        <v>64</v>
      </c>
      <c r="E95" s="74"/>
      <c r="F95" s="68" t="str">
        <f t="shared" si="5"/>
        <v/>
      </c>
    </row>
    <row r="96" spans="1:9" s="56" customFormat="1" ht="24.75" customHeight="1">
      <c r="A96" s="63" t="s">
        <v>447</v>
      </c>
      <c r="B96" s="2" t="s">
        <v>1128</v>
      </c>
      <c r="C96" s="91" t="s">
        <v>8</v>
      </c>
      <c r="D96" s="88">
        <v>16</v>
      </c>
      <c r="E96" s="74"/>
      <c r="F96" s="68" t="str">
        <f t="shared" si="5"/>
        <v/>
      </c>
    </row>
    <row r="97" spans="1:12" s="56" customFormat="1" ht="24.75" customHeight="1">
      <c r="A97" s="63" t="s">
        <v>448</v>
      </c>
      <c r="B97" s="2" t="s">
        <v>1129</v>
      </c>
      <c r="C97" s="91" t="s">
        <v>9</v>
      </c>
      <c r="D97" s="88">
        <v>40</v>
      </c>
      <c r="E97" s="74"/>
      <c r="F97" s="68" t="str">
        <f t="shared" si="5"/>
        <v/>
      </c>
    </row>
    <row r="98" spans="1:12" s="56" customFormat="1">
      <c r="A98" s="63"/>
      <c r="B98" s="2"/>
      <c r="C98" s="91"/>
      <c r="D98" s="88"/>
      <c r="E98" s="74"/>
      <c r="F98" s="74"/>
    </row>
    <row r="99" spans="1:12" s="37" customFormat="1" ht="12.75">
      <c r="A99" s="3"/>
      <c r="B99" s="34" t="s">
        <v>1052</v>
      </c>
      <c r="C99" s="103"/>
      <c r="D99" s="127"/>
      <c r="E99" s="101" t="s">
        <v>34</v>
      </c>
      <c r="F99" s="101">
        <f>SUM(F76:F98)</f>
        <v>0</v>
      </c>
      <c r="K99" s="9"/>
    </row>
    <row r="100" spans="1:12" s="194" customFormat="1" ht="12.75">
      <c r="A100" s="104"/>
      <c r="B100" s="128"/>
      <c r="C100" s="129"/>
      <c r="D100" s="179"/>
      <c r="E100" s="189"/>
      <c r="F100" s="189"/>
    </row>
    <row r="101" spans="1:12" s="194" customFormat="1" ht="12.75">
      <c r="A101" s="104"/>
      <c r="B101" s="128"/>
      <c r="C101" s="129"/>
      <c r="D101" s="179"/>
      <c r="E101" s="189"/>
      <c r="F101" s="189"/>
    </row>
    <row r="102" spans="1:12" s="31" customFormat="1" ht="12.75">
      <c r="A102" s="3" t="s">
        <v>1053</v>
      </c>
      <c r="B102" s="4" t="s">
        <v>1054</v>
      </c>
      <c r="C102" s="124"/>
      <c r="D102" s="81"/>
      <c r="E102" s="82"/>
      <c r="F102" s="82"/>
      <c r="K102" s="138"/>
    </row>
    <row r="103" spans="1:12" s="56" customFormat="1">
      <c r="A103" s="63"/>
      <c r="B103" s="2"/>
      <c r="C103" s="91"/>
      <c r="D103" s="88"/>
      <c r="E103" s="74"/>
      <c r="F103" s="74"/>
    </row>
    <row r="104" spans="1:12" s="41" customFormat="1" ht="24.75" customHeight="1">
      <c r="A104" s="11" t="s">
        <v>10</v>
      </c>
      <c r="B104" s="12" t="s">
        <v>1193</v>
      </c>
      <c r="C104" s="13" t="s">
        <v>102</v>
      </c>
      <c r="D104" s="16">
        <v>300</v>
      </c>
      <c r="E104" s="68"/>
      <c r="F104" s="68" t="str">
        <f>IF(SUM(D104*E104)=0,"",SUM(D104*E104))</f>
        <v/>
      </c>
      <c r="L104" s="9"/>
    </row>
    <row r="105" spans="1:12" s="41" customFormat="1" ht="12.75">
      <c r="A105" s="11"/>
      <c r="B105" s="12"/>
      <c r="C105" s="13"/>
      <c r="D105" s="16"/>
      <c r="E105" s="68"/>
      <c r="F105" s="68"/>
    </row>
    <row r="106" spans="1:12" s="41" customFormat="1" ht="33.75">
      <c r="A106" s="11" t="s">
        <v>11</v>
      </c>
      <c r="B106" s="12" t="s">
        <v>301</v>
      </c>
      <c r="C106" s="13" t="s">
        <v>102</v>
      </c>
      <c r="D106" s="16">
        <v>300</v>
      </c>
      <c r="E106" s="68"/>
      <c r="F106" s="68" t="str">
        <f>IF(SUM(D106*E106)=0,"",SUM(D106*E106))</f>
        <v/>
      </c>
    </row>
    <row r="107" spans="1:12" s="41" customFormat="1" ht="12.75">
      <c r="A107" s="11"/>
      <c r="B107" s="12"/>
      <c r="C107" s="13"/>
      <c r="D107" s="16"/>
      <c r="E107" s="68"/>
      <c r="F107" s="68"/>
      <c r="L107" s="9"/>
    </row>
    <row r="108" spans="1:12" s="56" customFormat="1" ht="33.75">
      <c r="A108" s="63" t="s">
        <v>12</v>
      </c>
      <c r="B108" s="48" t="s">
        <v>1194</v>
      </c>
      <c r="C108" s="91" t="s">
        <v>1132</v>
      </c>
      <c r="D108" s="88">
        <v>350</v>
      </c>
      <c r="E108" s="74"/>
      <c r="F108" s="68" t="str">
        <f t="shared" ref="F108" si="6">IF(SUM(D108*E108)=0,"",SUM(D108*E108))</f>
        <v/>
      </c>
    </row>
    <row r="109" spans="1:12" s="56" customFormat="1">
      <c r="A109" s="63"/>
      <c r="B109" s="48"/>
      <c r="C109" s="91"/>
      <c r="D109" s="88"/>
      <c r="E109" s="74"/>
      <c r="F109" s="74"/>
    </row>
    <row r="110" spans="1:12" s="41" customFormat="1" ht="45">
      <c r="A110" s="11" t="s">
        <v>16</v>
      </c>
      <c r="B110" s="12" t="s">
        <v>1195</v>
      </c>
      <c r="C110" s="13" t="s">
        <v>102</v>
      </c>
      <c r="D110" s="16">
        <v>350</v>
      </c>
      <c r="E110" s="68"/>
      <c r="F110" s="68" t="str">
        <f>IF(SUM(D110*E110)=0,"",SUM(D110*E110))</f>
        <v/>
      </c>
    </row>
    <row r="111" spans="1:12" s="41" customFormat="1" ht="12.75">
      <c r="A111" s="11"/>
      <c r="B111" s="12"/>
      <c r="C111" s="13"/>
      <c r="D111" s="16"/>
      <c r="E111" s="68"/>
      <c r="F111" s="68"/>
    </row>
    <row r="112" spans="1:12" s="56" customFormat="1" ht="35.25" customHeight="1">
      <c r="A112" s="63" t="s">
        <v>22</v>
      </c>
      <c r="B112" s="48" t="s">
        <v>1196</v>
      </c>
      <c r="C112" s="91" t="s">
        <v>1132</v>
      </c>
      <c r="D112" s="88">
        <v>50</v>
      </c>
      <c r="E112" s="74"/>
      <c r="F112" s="68" t="str">
        <f t="shared" ref="F112" si="7">IF(SUM(D112*E112)=0,"",SUM(D112*E112))</f>
        <v/>
      </c>
    </row>
    <row r="113" spans="1:11" s="56" customFormat="1">
      <c r="A113" s="63"/>
      <c r="B113" s="48"/>
      <c r="C113" s="91"/>
      <c r="D113" s="88"/>
      <c r="E113" s="74"/>
      <c r="F113" s="74"/>
    </row>
    <row r="114" spans="1:11" s="56" customFormat="1" ht="33.75">
      <c r="A114" s="63" t="s">
        <v>17</v>
      </c>
      <c r="B114" s="48" t="s">
        <v>1044</v>
      </c>
      <c r="C114" s="91" t="s">
        <v>1132</v>
      </c>
      <c r="D114" s="88">
        <v>350</v>
      </c>
      <c r="E114" s="74"/>
      <c r="F114" s="68" t="str">
        <f t="shared" ref="F114" si="8">IF(SUM(D114*E114)=0,"",SUM(D114*E114))</f>
        <v/>
      </c>
    </row>
    <row r="115" spans="1:11" s="41" customFormat="1" ht="12.75">
      <c r="A115" s="7"/>
      <c r="B115" s="19"/>
      <c r="C115" s="13"/>
      <c r="D115" s="16"/>
      <c r="E115" s="68"/>
      <c r="F115" s="68"/>
      <c r="K115" s="9"/>
    </row>
    <row r="116" spans="1:11" s="41" customFormat="1" ht="56.25">
      <c r="A116" s="11" t="s">
        <v>18</v>
      </c>
      <c r="B116" s="23" t="s">
        <v>259</v>
      </c>
      <c r="C116" s="83" t="s">
        <v>8</v>
      </c>
      <c r="D116" s="86">
        <v>1</v>
      </c>
      <c r="E116" s="85"/>
      <c r="F116" s="68" t="str">
        <f>IF(SUM(D116*E116)=0,"",SUM(D116*E116))</f>
        <v/>
      </c>
      <c r="K116" s="9"/>
    </row>
    <row r="117" spans="1:11" s="41" customFormat="1" ht="12.75">
      <c r="A117" s="11"/>
      <c r="B117" s="12"/>
      <c r="C117" s="83"/>
      <c r="D117" s="86"/>
      <c r="E117" s="85"/>
      <c r="F117" s="68"/>
      <c r="K117" s="9"/>
    </row>
    <row r="118" spans="1:11" s="41" customFormat="1" ht="33.75">
      <c r="A118" s="11" t="s">
        <v>19</v>
      </c>
      <c r="B118" s="12" t="s">
        <v>272</v>
      </c>
      <c r="C118" s="83"/>
      <c r="D118" s="86"/>
      <c r="E118" s="85"/>
      <c r="F118" s="68"/>
      <c r="K118" s="9"/>
    </row>
    <row r="119" spans="1:11" s="41" customFormat="1" ht="12.75">
      <c r="A119" s="11" t="s">
        <v>444</v>
      </c>
      <c r="B119" s="12" t="s">
        <v>273</v>
      </c>
      <c r="C119" s="83" t="s">
        <v>275</v>
      </c>
      <c r="D119" s="86">
        <v>50</v>
      </c>
      <c r="E119" s="125"/>
      <c r="F119" s="68" t="str">
        <f>IF(SUM(D119*E119)=0,"",SUM(D119*E119))</f>
        <v/>
      </c>
      <c r="K119" s="9"/>
    </row>
    <row r="120" spans="1:11" s="41" customFormat="1" ht="12.75">
      <c r="A120" s="11" t="s">
        <v>445</v>
      </c>
      <c r="B120" s="12" t="s">
        <v>274</v>
      </c>
      <c r="C120" s="83" t="s">
        <v>275</v>
      </c>
      <c r="D120" s="86">
        <v>50</v>
      </c>
      <c r="E120" s="125"/>
      <c r="F120" s="68" t="str">
        <f>IF(SUM(D120*E120)=0,"",SUM(D120*E120))</f>
        <v/>
      </c>
      <c r="K120" s="9"/>
    </row>
    <row r="121" spans="1:11" s="56" customFormat="1">
      <c r="A121" s="63"/>
      <c r="B121" s="2"/>
      <c r="C121" s="91"/>
      <c r="D121" s="88"/>
      <c r="E121" s="74"/>
      <c r="F121" s="74"/>
    </row>
    <row r="122" spans="1:11" s="37" customFormat="1" ht="12.75">
      <c r="A122" s="3"/>
      <c r="B122" s="34" t="s">
        <v>1055</v>
      </c>
      <c r="C122" s="103"/>
      <c r="D122" s="127"/>
      <c r="E122" s="101" t="s">
        <v>34</v>
      </c>
      <c r="F122" s="101">
        <f>SUM(F120:F121)</f>
        <v>0</v>
      </c>
      <c r="K122" s="9"/>
    </row>
    <row r="123" spans="1:11" s="56" customFormat="1">
      <c r="A123" s="63"/>
      <c r="B123" s="2"/>
      <c r="C123" s="91"/>
      <c r="D123" s="88"/>
      <c r="E123" s="74"/>
      <c r="F123" s="74"/>
    </row>
    <row r="125" spans="1:11" s="37" customFormat="1" ht="12.75">
      <c r="A125" s="3" t="s">
        <v>1056</v>
      </c>
      <c r="B125" s="4" t="s">
        <v>171</v>
      </c>
      <c r="C125" s="124"/>
      <c r="D125" s="81"/>
      <c r="E125" s="82"/>
      <c r="F125" s="82"/>
      <c r="K125" s="140"/>
    </row>
    <row r="126" spans="1:11" s="41" customFormat="1" ht="12.75">
      <c r="A126" s="5"/>
      <c r="B126" s="27"/>
      <c r="C126" s="104"/>
      <c r="D126" s="126"/>
      <c r="E126" s="111"/>
      <c r="F126" s="111"/>
      <c r="K126" s="139"/>
    </row>
    <row r="127" spans="1:11" s="14" customFormat="1" ht="45" customHeight="1">
      <c r="A127" s="15" t="s">
        <v>10</v>
      </c>
      <c r="B127" s="19" t="s">
        <v>362</v>
      </c>
      <c r="C127" s="13"/>
      <c r="D127" s="13"/>
      <c r="E127" s="68"/>
      <c r="F127" s="68"/>
      <c r="K127" s="9"/>
    </row>
    <row r="128" spans="1:11" s="14" customFormat="1">
      <c r="A128" s="15" t="s">
        <v>444</v>
      </c>
      <c r="B128" s="19" t="s">
        <v>467</v>
      </c>
      <c r="C128" s="13" t="s">
        <v>8</v>
      </c>
      <c r="D128" s="88">
        <v>1</v>
      </c>
      <c r="E128" s="68"/>
      <c r="F128" s="114" t="str">
        <f>IF(SUM(D128*E128)=0,"",SUM(D128*E128))</f>
        <v/>
      </c>
      <c r="K128" s="9"/>
    </row>
    <row r="129" spans="1:11" s="14" customFormat="1">
      <c r="A129" s="15"/>
      <c r="B129" s="19"/>
      <c r="C129" s="13"/>
      <c r="D129" s="88"/>
      <c r="E129" s="68"/>
      <c r="F129" s="114"/>
      <c r="K129" s="9"/>
    </row>
    <row r="130" spans="1:11" s="14" customFormat="1" ht="33.75">
      <c r="A130" s="15" t="s">
        <v>11</v>
      </c>
      <c r="B130" s="19" t="s">
        <v>269</v>
      </c>
      <c r="C130" s="13" t="s">
        <v>8</v>
      </c>
      <c r="D130" s="73">
        <v>1</v>
      </c>
      <c r="E130" s="68"/>
      <c r="F130" s="114" t="str">
        <f>IF(SUM(D130*E130)=0,"",SUM(D130*E130))</f>
        <v/>
      </c>
      <c r="K130" s="9"/>
    </row>
    <row r="131" spans="1:11" s="14" customFormat="1">
      <c r="A131" s="15"/>
      <c r="B131" s="19"/>
      <c r="C131" s="13"/>
      <c r="D131" s="88"/>
      <c r="E131" s="68"/>
      <c r="F131" s="114"/>
      <c r="K131" s="9"/>
    </row>
    <row r="132" spans="1:11" s="14" customFormat="1" ht="45">
      <c r="A132" s="15" t="s">
        <v>12</v>
      </c>
      <c r="B132" s="19" t="s">
        <v>419</v>
      </c>
      <c r="C132" s="13" t="s">
        <v>8</v>
      </c>
      <c r="D132" s="73">
        <v>1</v>
      </c>
      <c r="E132" s="68"/>
      <c r="F132" s="114" t="str">
        <f>IF(SUM(D132*E132)=0,"",SUM(D132*E132))</f>
        <v/>
      </c>
      <c r="K132" s="9"/>
    </row>
    <row r="133" spans="1:11" s="14" customFormat="1">
      <c r="A133" s="15"/>
      <c r="B133" s="19"/>
      <c r="C133" s="13"/>
      <c r="D133" s="88"/>
      <c r="E133" s="68"/>
      <c r="F133" s="68"/>
      <c r="K133" s="9"/>
    </row>
    <row r="134" spans="1:11" s="14" customFormat="1" ht="33.75">
      <c r="A134" s="15" t="s">
        <v>16</v>
      </c>
      <c r="B134" s="19" t="s">
        <v>68</v>
      </c>
      <c r="C134" s="13"/>
      <c r="D134" s="88"/>
      <c r="E134" s="68"/>
      <c r="F134" s="114"/>
      <c r="K134" s="9"/>
    </row>
    <row r="135" spans="1:11" s="14" customFormat="1">
      <c r="A135" s="15" t="s">
        <v>444</v>
      </c>
      <c r="B135" s="19" t="s">
        <v>265</v>
      </c>
      <c r="C135" s="13" t="s">
        <v>8</v>
      </c>
      <c r="D135" s="88">
        <v>1</v>
      </c>
      <c r="E135" s="68"/>
      <c r="F135" s="114" t="str">
        <f>IF(SUM(D135*E135)=0,"",SUM(D135*E135))</f>
        <v/>
      </c>
      <c r="K135" s="9"/>
    </row>
    <row r="136" spans="1:11" s="14" customFormat="1">
      <c r="A136" s="15"/>
      <c r="B136" s="2"/>
      <c r="C136" s="13"/>
      <c r="D136" s="22"/>
      <c r="E136" s="68"/>
      <c r="F136" s="74"/>
      <c r="K136" s="9"/>
    </row>
    <row r="137" spans="1:11" s="37" customFormat="1" ht="12.75">
      <c r="A137" s="3"/>
      <c r="B137" s="34" t="s">
        <v>1057</v>
      </c>
      <c r="C137" s="103"/>
      <c r="D137" s="127"/>
      <c r="E137" s="101" t="s">
        <v>34</v>
      </c>
      <c r="F137" s="101">
        <f>SUM(F127:F136)</f>
        <v>0</v>
      </c>
      <c r="K137" s="9"/>
    </row>
    <row r="138" spans="1:11" s="14" customFormat="1">
      <c r="A138" s="15"/>
      <c r="B138" s="19"/>
      <c r="C138" s="13"/>
      <c r="D138" s="73"/>
      <c r="E138" s="68"/>
      <c r="F138" s="68"/>
      <c r="G138" s="17"/>
      <c r="K138" s="9"/>
    </row>
    <row r="139" spans="1:11" ht="12" thickBot="1">
      <c r="A139" s="29"/>
      <c r="B139" s="30"/>
      <c r="C139" s="106"/>
      <c r="D139" s="107"/>
      <c r="E139" s="173"/>
      <c r="F139" s="173"/>
      <c r="K139" s="9"/>
    </row>
    <row r="140" spans="1:11" s="130" customFormat="1" ht="12.75">
      <c r="A140" s="257" t="s">
        <v>839</v>
      </c>
      <c r="B140" s="258"/>
      <c r="C140" s="258"/>
      <c r="D140" s="258"/>
      <c r="E140" s="258"/>
      <c r="F140" s="258"/>
      <c r="K140" s="9"/>
    </row>
    <row r="141" spans="1:11" ht="12.75">
      <c r="A141" s="104"/>
      <c r="B141" s="131"/>
      <c r="C141" s="129"/>
      <c r="D141" s="132"/>
      <c r="E141" s="111"/>
      <c r="F141" s="111"/>
      <c r="K141" s="9"/>
    </row>
    <row r="142" spans="1:11" ht="12.75">
      <c r="A142" s="36" t="s">
        <v>54</v>
      </c>
      <c r="B142" s="6" t="s">
        <v>257</v>
      </c>
      <c r="C142" s="108"/>
      <c r="D142" s="109"/>
      <c r="E142" s="111"/>
      <c r="F142" s="110">
        <f>F33</f>
        <v>0</v>
      </c>
      <c r="K142" s="9"/>
    </row>
    <row r="143" spans="1:11" ht="12.75">
      <c r="A143" s="36"/>
      <c r="B143" s="6"/>
      <c r="C143" s="108"/>
      <c r="D143" s="109"/>
      <c r="E143" s="111"/>
      <c r="F143" s="110"/>
      <c r="K143" s="9"/>
    </row>
    <row r="144" spans="1:11" ht="12.75">
      <c r="A144" s="36" t="s">
        <v>55</v>
      </c>
      <c r="B144" s="6" t="s">
        <v>534</v>
      </c>
      <c r="C144" s="108"/>
      <c r="D144" s="109"/>
      <c r="E144" s="111"/>
      <c r="F144" s="110">
        <f>F46</f>
        <v>0</v>
      </c>
      <c r="K144" s="9"/>
    </row>
    <row r="145" spans="1:11" ht="12.75">
      <c r="A145" s="36"/>
      <c r="B145" s="6"/>
      <c r="C145" s="108"/>
      <c r="D145" s="109"/>
      <c r="E145" s="111"/>
      <c r="F145" s="110"/>
      <c r="K145" s="9"/>
    </row>
    <row r="146" spans="1:11" ht="12.75">
      <c r="A146" s="36" t="s">
        <v>56</v>
      </c>
      <c r="B146" s="6" t="s">
        <v>1047</v>
      </c>
      <c r="C146" s="108"/>
      <c r="D146" s="109"/>
      <c r="E146" s="111"/>
      <c r="F146" s="110">
        <f>F62</f>
        <v>0</v>
      </c>
      <c r="K146" s="9"/>
    </row>
    <row r="147" spans="1:11" ht="12.75">
      <c r="A147" s="36"/>
      <c r="B147" s="6"/>
      <c r="C147" s="108"/>
      <c r="D147" s="109"/>
      <c r="E147" s="111"/>
      <c r="F147" s="110"/>
      <c r="K147" s="9"/>
    </row>
    <row r="148" spans="1:11" ht="12.75">
      <c r="A148" s="36" t="s">
        <v>133</v>
      </c>
      <c r="B148" s="6" t="s">
        <v>1049</v>
      </c>
      <c r="C148" s="108"/>
      <c r="D148" s="109"/>
      <c r="E148" s="111"/>
      <c r="F148" s="110">
        <f>F71</f>
        <v>0</v>
      </c>
      <c r="K148" s="9"/>
    </row>
    <row r="149" spans="1:11" ht="12.75">
      <c r="A149" s="36"/>
      <c r="B149" s="6"/>
      <c r="C149" s="108"/>
      <c r="D149" s="109"/>
      <c r="E149" s="111"/>
      <c r="F149" s="110"/>
      <c r="K149" s="9"/>
    </row>
    <row r="150" spans="1:11" ht="12.75">
      <c r="A150" s="36" t="s">
        <v>1051</v>
      </c>
      <c r="B150" s="6" t="s">
        <v>682</v>
      </c>
      <c r="C150" s="108"/>
      <c r="D150" s="109"/>
      <c r="E150" s="111"/>
      <c r="F150" s="110">
        <f>F99</f>
        <v>0</v>
      </c>
      <c r="K150" s="9"/>
    </row>
    <row r="151" spans="1:11" ht="12.75">
      <c r="A151" s="36"/>
      <c r="B151" s="6"/>
      <c r="C151" s="108"/>
      <c r="D151" s="109"/>
      <c r="E151" s="111"/>
      <c r="F151" s="110"/>
      <c r="K151" s="9"/>
    </row>
    <row r="152" spans="1:11" ht="12.75">
      <c r="A152" s="36" t="s">
        <v>1053</v>
      </c>
      <c r="B152" s="6" t="s">
        <v>1054</v>
      </c>
      <c r="C152" s="108"/>
      <c r="D152" s="109"/>
      <c r="E152" s="111"/>
      <c r="F152" s="110">
        <f>F122</f>
        <v>0</v>
      </c>
      <c r="K152" s="9"/>
    </row>
    <row r="153" spans="1:11" ht="12.75">
      <c r="A153" s="36"/>
      <c r="B153" s="6"/>
      <c r="C153" s="108"/>
      <c r="D153" s="109"/>
      <c r="E153" s="111"/>
      <c r="F153" s="110"/>
      <c r="K153" s="9"/>
    </row>
    <row r="154" spans="1:11" ht="12.75">
      <c r="A154" s="36" t="s">
        <v>1056</v>
      </c>
      <c r="B154" s="6" t="s">
        <v>171</v>
      </c>
      <c r="C154" s="108"/>
      <c r="D154" s="109"/>
      <c r="E154" s="111"/>
      <c r="F154" s="110">
        <f>F137</f>
        <v>0</v>
      </c>
      <c r="K154" s="9"/>
    </row>
    <row r="155" spans="1:11" ht="12.75">
      <c r="A155" s="36"/>
      <c r="B155" s="36"/>
      <c r="C155" s="108"/>
      <c r="D155" s="109"/>
      <c r="E155" s="111"/>
      <c r="F155" s="110"/>
      <c r="K155" s="9"/>
    </row>
    <row r="156" spans="1:11" ht="12.75">
      <c r="A156" s="15"/>
      <c r="B156" s="133"/>
      <c r="C156" s="136"/>
      <c r="D156" s="109"/>
      <c r="E156" s="110" t="s">
        <v>463</v>
      </c>
      <c r="F156" s="110" t="str">
        <f>IF(SUM(F141:F155)=0,"",SUM(F141:F155))</f>
        <v/>
      </c>
      <c r="K156" s="9"/>
    </row>
    <row r="157" spans="1:11">
      <c r="K157" s="9"/>
    </row>
    <row r="158" spans="1:11">
      <c r="K158" s="9"/>
    </row>
    <row r="159" spans="1:11">
      <c r="K159" s="9"/>
    </row>
    <row r="160" spans="1:11">
      <c r="K160" s="9"/>
    </row>
    <row r="161" spans="11:11">
      <c r="K161" s="9"/>
    </row>
    <row r="162" spans="11:11">
      <c r="K162" s="9"/>
    </row>
    <row r="163" spans="11:11">
      <c r="K163" s="9"/>
    </row>
    <row r="164" spans="11:11">
      <c r="K164" s="9"/>
    </row>
    <row r="165" spans="11:11">
      <c r="K165" s="9"/>
    </row>
    <row r="166" spans="11:11">
      <c r="K166" s="9"/>
    </row>
    <row r="167" spans="11:11">
      <c r="K167" s="9"/>
    </row>
    <row r="168" spans="11:11">
      <c r="K168" s="9"/>
    </row>
    <row r="169" spans="11:11">
      <c r="K169" s="9"/>
    </row>
    <row r="170" spans="11:11">
      <c r="K170" s="9"/>
    </row>
    <row r="171" spans="11:11">
      <c r="K171" s="9"/>
    </row>
    <row r="172" spans="11:11">
      <c r="K172" s="9"/>
    </row>
    <row r="173" spans="11:11">
      <c r="K173" s="9"/>
    </row>
    <row r="174" spans="11:11">
      <c r="K174" s="9"/>
    </row>
    <row r="175" spans="11:11">
      <c r="K175" s="9"/>
    </row>
    <row r="176" spans="11:11">
      <c r="K176" s="9"/>
    </row>
    <row r="177" spans="11:11">
      <c r="K177" s="9"/>
    </row>
    <row r="178" spans="11:11">
      <c r="K178" s="9"/>
    </row>
    <row r="179" spans="11:11">
      <c r="K179" s="9"/>
    </row>
    <row r="180" spans="11:11">
      <c r="K180" s="9"/>
    </row>
    <row r="181" spans="11:11">
      <c r="K181" s="9"/>
    </row>
    <row r="182" spans="11:11">
      <c r="K182" s="9"/>
    </row>
    <row r="183" spans="11:11">
      <c r="K183" s="9"/>
    </row>
    <row r="184" spans="11:11">
      <c r="K184" s="9"/>
    </row>
    <row r="185" spans="11:11">
      <c r="K185" s="9"/>
    </row>
    <row r="186" spans="11:11">
      <c r="K186" s="9"/>
    </row>
    <row r="187" spans="11:11">
      <c r="K187" s="9"/>
    </row>
    <row r="188" spans="11:11">
      <c r="K188" s="9"/>
    </row>
    <row r="189" spans="11:11">
      <c r="K189" s="9"/>
    </row>
    <row r="190" spans="11:11">
      <c r="K190" s="9"/>
    </row>
    <row r="191" spans="11:11">
      <c r="K191" s="9"/>
    </row>
    <row r="192" spans="11:11">
      <c r="K192" s="9"/>
    </row>
    <row r="193" spans="11:11">
      <c r="K193" s="9"/>
    </row>
    <row r="194" spans="11:11">
      <c r="K194" s="9"/>
    </row>
    <row r="195" spans="11:11">
      <c r="K195" s="9"/>
    </row>
    <row r="196" spans="11:11">
      <c r="K196" s="9"/>
    </row>
    <row r="197" spans="11:11">
      <c r="K197" s="9"/>
    </row>
    <row r="198" spans="11:11">
      <c r="K198" s="9"/>
    </row>
    <row r="199" spans="11:11">
      <c r="K199" s="9"/>
    </row>
    <row r="200" spans="11:11">
      <c r="K200" s="9"/>
    </row>
    <row r="201" spans="11:11">
      <c r="K201" s="9"/>
    </row>
    <row r="202" spans="11:11">
      <c r="K202" s="9"/>
    </row>
    <row r="203" spans="11:11">
      <c r="K203" s="9"/>
    </row>
    <row r="204" spans="11:11">
      <c r="K204" s="9"/>
    </row>
    <row r="205" spans="11:11">
      <c r="K205" s="9"/>
    </row>
    <row r="206" spans="11:11">
      <c r="K206" s="9"/>
    </row>
    <row r="207" spans="11:11">
      <c r="K207" s="9"/>
    </row>
    <row r="208" spans="11:11">
      <c r="K208" s="9"/>
    </row>
    <row r="209" spans="11:11">
      <c r="K209" s="9"/>
    </row>
    <row r="210" spans="11:11">
      <c r="K210" s="9"/>
    </row>
    <row r="211" spans="11:11">
      <c r="K211" s="9"/>
    </row>
    <row r="212" spans="11:11">
      <c r="K212" s="9"/>
    </row>
    <row r="213" spans="11:11">
      <c r="K213" s="9"/>
    </row>
    <row r="214" spans="11:11">
      <c r="K214" s="9"/>
    </row>
    <row r="215" spans="11:11">
      <c r="K215" s="9"/>
    </row>
    <row r="216" spans="11:11">
      <c r="K216" s="9"/>
    </row>
    <row r="217" spans="11:11">
      <c r="K217" s="9"/>
    </row>
    <row r="218" spans="11:11">
      <c r="K218" s="9"/>
    </row>
    <row r="219" spans="11:11">
      <c r="K219" s="9"/>
    </row>
    <row r="220" spans="11:11">
      <c r="K220" s="9"/>
    </row>
    <row r="221" spans="11:11">
      <c r="K221" s="9"/>
    </row>
    <row r="222" spans="11:11">
      <c r="K222" s="9"/>
    </row>
    <row r="223" spans="11:11">
      <c r="K223" s="9"/>
    </row>
    <row r="224" spans="11:11">
      <c r="K224" s="9"/>
    </row>
    <row r="225" spans="11:11">
      <c r="K225" s="9"/>
    </row>
    <row r="226" spans="11:11">
      <c r="K226" s="9"/>
    </row>
    <row r="227" spans="11:11">
      <c r="K227" s="9"/>
    </row>
    <row r="228" spans="11:11">
      <c r="K228" s="9"/>
    </row>
    <row r="229" spans="11:11">
      <c r="K229" s="9"/>
    </row>
    <row r="230" spans="11:11">
      <c r="K230" s="9"/>
    </row>
    <row r="231" spans="11:11">
      <c r="K231" s="9"/>
    </row>
    <row r="232" spans="11:11">
      <c r="K232" s="9"/>
    </row>
    <row r="233" spans="11:11">
      <c r="K233" s="9"/>
    </row>
    <row r="234" spans="11:11">
      <c r="K234" s="9"/>
    </row>
    <row r="235" spans="11:11">
      <c r="K235" s="9"/>
    </row>
    <row r="236" spans="11:11">
      <c r="K236" s="9"/>
    </row>
    <row r="237" spans="11:11">
      <c r="K237" s="9"/>
    </row>
    <row r="238" spans="11:11">
      <c r="K238" s="9"/>
    </row>
    <row r="239" spans="11:11">
      <c r="K239" s="9"/>
    </row>
    <row r="240" spans="11:11">
      <c r="K240" s="9"/>
    </row>
    <row r="241" spans="11:11">
      <c r="K241" s="9"/>
    </row>
    <row r="242" spans="11:11">
      <c r="K242" s="9"/>
    </row>
    <row r="243" spans="11:11">
      <c r="K243" s="9"/>
    </row>
    <row r="244" spans="11:11">
      <c r="K244" s="9"/>
    </row>
    <row r="245" spans="11:11">
      <c r="K245" s="9"/>
    </row>
    <row r="246" spans="11:11">
      <c r="K246" s="9"/>
    </row>
    <row r="247" spans="11:11">
      <c r="K247" s="9"/>
    </row>
    <row r="248" spans="11:11">
      <c r="K248" s="9"/>
    </row>
    <row r="249" spans="11:11">
      <c r="K249" s="9"/>
    </row>
    <row r="250" spans="11:11">
      <c r="K250" s="9"/>
    </row>
    <row r="251" spans="11:11">
      <c r="K251" s="9"/>
    </row>
    <row r="252" spans="11:11">
      <c r="K252" s="9"/>
    </row>
    <row r="253" spans="11:11">
      <c r="K253" s="9"/>
    </row>
    <row r="254" spans="11:11">
      <c r="K254" s="9"/>
    </row>
    <row r="255" spans="11:11">
      <c r="K255" s="9"/>
    </row>
    <row r="256" spans="11:11">
      <c r="K256" s="9"/>
    </row>
    <row r="257" spans="11:11">
      <c r="K257" s="9"/>
    </row>
    <row r="258" spans="11:11">
      <c r="K258" s="9"/>
    </row>
    <row r="259" spans="11:11">
      <c r="K259" s="9"/>
    </row>
    <row r="260" spans="11:11">
      <c r="K260" s="9"/>
    </row>
    <row r="261" spans="11:11">
      <c r="K261" s="9"/>
    </row>
    <row r="262" spans="11:11">
      <c r="K262" s="9"/>
    </row>
    <row r="263" spans="11:11">
      <c r="K263" s="9"/>
    </row>
    <row r="264" spans="11:11">
      <c r="K264" s="9"/>
    </row>
    <row r="265" spans="11:11">
      <c r="K265" s="9"/>
    </row>
    <row r="266" spans="11:11">
      <c r="K266" s="9"/>
    </row>
    <row r="267" spans="11:11">
      <c r="K267" s="9"/>
    </row>
    <row r="268" spans="11:11">
      <c r="K268" s="9"/>
    </row>
    <row r="269" spans="11:11">
      <c r="K269" s="9"/>
    </row>
    <row r="270" spans="11:11">
      <c r="K270" s="9"/>
    </row>
    <row r="271" spans="11:11">
      <c r="K271" s="9"/>
    </row>
    <row r="272" spans="11:11">
      <c r="K272" s="9"/>
    </row>
    <row r="273" spans="11:11">
      <c r="K273" s="9"/>
    </row>
    <row r="274" spans="11:11">
      <c r="K274" s="9"/>
    </row>
    <row r="275" spans="11:11">
      <c r="K275" s="9"/>
    </row>
    <row r="276" spans="11:11">
      <c r="K276" s="9"/>
    </row>
    <row r="277" spans="11:11">
      <c r="K277" s="9"/>
    </row>
    <row r="278" spans="11:11">
      <c r="K278" s="9"/>
    </row>
    <row r="279" spans="11:11">
      <c r="K279" s="9"/>
    </row>
    <row r="280" spans="11:11">
      <c r="K280" s="9"/>
    </row>
    <row r="281" spans="11:11">
      <c r="K281" s="9"/>
    </row>
    <row r="282" spans="11:11">
      <c r="K282" s="9"/>
    </row>
    <row r="283" spans="11:11">
      <c r="K283" s="9"/>
    </row>
    <row r="284" spans="11:11">
      <c r="K284" s="9"/>
    </row>
    <row r="285" spans="11:11">
      <c r="K285" s="9"/>
    </row>
    <row r="286" spans="11:11">
      <c r="K286" s="9"/>
    </row>
    <row r="287" spans="11:11">
      <c r="K287" s="9"/>
    </row>
    <row r="288" spans="11:11">
      <c r="K288" s="9"/>
    </row>
    <row r="289" spans="11:11">
      <c r="K289" s="9"/>
    </row>
    <row r="290" spans="11:11">
      <c r="K290" s="9"/>
    </row>
    <row r="291" spans="11:11">
      <c r="K291" s="9"/>
    </row>
    <row r="292" spans="11:11">
      <c r="K292" s="9"/>
    </row>
    <row r="293" spans="11:11">
      <c r="K293" s="9"/>
    </row>
    <row r="294" spans="11:11">
      <c r="K294" s="9"/>
    </row>
    <row r="295" spans="11:11">
      <c r="K295" s="9"/>
    </row>
    <row r="296" spans="11:11">
      <c r="K296" s="9"/>
    </row>
    <row r="297" spans="11:11">
      <c r="K297" s="9"/>
    </row>
    <row r="298" spans="11:11">
      <c r="K298" s="9"/>
    </row>
    <row r="299" spans="11:11">
      <c r="K299" s="9"/>
    </row>
    <row r="300" spans="11:11">
      <c r="K300" s="9"/>
    </row>
    <row r="301" spans="11:11">
      <c r="K301" s="9"/>
    </row>
    <row r="302" spans="11:11">
      <c r="K302" s="9"/>
    </row>
    <row r="303" spans="11:11">
      <c r="K303" s="9"/>
    </row>
    <row r="304" spans="11:11">
      <c r="K304" s="9"/>
    </row>
    <row r="305" spans="11:11">
      <c r="K305" s="9"/>
    </row>
    <row r="306" spans="11:11">
      <c r="K306" s="9"/>
    </row>
    <row r="307" spans="11:11">
      <c r="K307" s="9"/>
    </row>
    <row r="308" spans="11:11">
      <c r="K308" s="9"/>
    </row>
    <row r="309" spans="11:11">
      <c r="K309" s="9"/>
    </row>
    <row r="310" spans="11:11">
      <c r="K310" s="9"/>
    </row>
    <row r="311" spans="11:11">
      <c r="K311" s="9"/>
    </row>
    <row r="312" spans="11:11">
      <c r="K312" s="9"/>
    </row>
    <row r="313" spans="11:11">
      <c r="K313" s="9"/>
    </row>
    <row r="314" spans="11:11">
      <c r="K314" s="9"/>
    </row>
    <row r="315" spans="11:11">
      <c r="K315" s="9"/>
    </row>
    <row r="316" spans="11:11">
      <c r="K316" s="9"/>
    </row>
    <row r="317" spans="11:11">
      <c r="K317" s="9"/>
    </row>
    <row r="318" spans="11:11">
      <c r="K318" s="9"/>
    </row>
    <row r="319" spans="11:11">
      <c r="K319" s="9"/>
    </row>
    <row r="320" spans="11:11">
      <c r="K320" s="9"/>
    </row>
    <row r="321" spans="11:11">
      <c r="K321" s="9"/>
    </row>
    <row r="322" spans="11:11">
      <c r="K322" s="9"/>
    </row>
    <row r="323" spans="11:11">
      <c r="K323" s="9"/>
    </row>
    <row r="324" spans="11:11">
      <c r="K324" s="9"/>
    </row>
    <row r="325" spans="11:11">
      <c r="K325" s="9"/>
    </row>
    <row r="326" spans="11:11">
      <c r="K326" s="9"/>
    </row>
    <row r="327" spans="11:11">
      <c r="K327" s="9"/>
    </row>
    <row r="328" spans="11:11">
      <c r="K328" s="9"/>
    </row>
    <row r="329" spans="11:11">
      <c r="K329" s="9"/>
    </row>
    <row r="330" spans="11:11">
      <c r="K330" s="9"/>
    </row>
    <row r="331" spans="11:11">
      <c r="K331" s="9"/>
    </row>
    <row r="332" spans="11:11">
      <c r="K332" s="9"/>
    </row>
    <row r="333" spans="11:11">
      <c r="K333" s="9"/>
    </row>
    <row r="334" spans="11:11">
      <c r="K334" s="9"/>
    </row>
    <row r="335" spans="11:11">
      <c r="K335" s="9"/>
    </row>
    <row r="336" spans="11:11">
      <c r="K336" s="9"/>
    </row>
    <row r="337" spans="11:11">
      <c r="K337" s="9"/>
    </row>
    <row r="338" spans="11:11">
      <c r="K338" s="9"/>
    </row>
    <row r="339" spans="11:11">
      <c r="K339" s="9"/>
    </row>
    <row r="340" spans="11:11">
      <c r="K340" s="9"/>
    </row>
    <row r="341" spans="11:11">
      <c r="K341" s="9"/>
    </row>
    <row r="342" spans="11:11">
      <c r="K342" s="9"/>
    </row>
    <row r="343" spans="11:11">
      <c r="K343" s="9"/>
    </row>
    <row r="344" spans="11:11">
      <c r="K344" s="9"/>
    </row>
    <row r="345" spans="11:11">
      <c r="K345" s="9"/>
    </row>
    <row r="346" spans="11:11">
      <c r="K346" s="9"/>
    </row>
    <row r="347" spans="11:11">
      <c r="K347" s="9"/>
    </row>
    <row r="348" spans="11:11">
      <c r="K348" s="9"/>
    </row>
    <row r="349" spans="11:11">
      <c r="K349" s="9"/>
    </row>
    <row r="350" spans="11:11">
      <c r="K350" s="9"/>
    </row>
    <row r="351" spans="11:11">
      <c r="K351" s="9"/>
    </row>
    <row r="352" spans="11:11">
      <c r="K352" s="9"/>
    </row>
    <row r="353" spans="11:11">
      <c r="K353" s="9"/>
    </row>
    <row r="354" spans="11:11">
      <c r="K354" s="9"/>
    </row>
    <row r="355" spans="11:11">
      <c r="K355" s="9"/>
    </row>
    <row r="356" spans="11:11">
      <c r="K356" s="9"/>
    </row>
    <row r="357" spans="11:11">
      <c r="K357" s="9"/>
    </row>
    <row r="358" spans="11:11">
      <c r="K358" s="9"/>
    </row>
    <row r="359" spans="11:11">
      <c r="K359" s="9"/>
    </row>
    <row r="360" spans="11:11">
      <c r="K360" s="9"/>
    </row>
    <row r="361" spans="11:11">
      <c r="K361" s="9"/>
    </row>
    <row r="362" spans="11:11">
      <c r="K362" s="9"/>
    </row>
    <row r="363" spans="11:11">
      <c r="K363" s="9"/>
    </row>
    <row r="364" spans="11:11">
      <c r="K364" s="9"/>
    </row>
    <row r="365" spans="11:11">
      <c r="K365" s="9"/>
    </row>
    <row r="366" spans="11:11">
      <c r="K366" s="9"/>
    </row>
    <row r="367" spans="11:11">
      <c r="K367" s="9"/>
    </row>
    <row r="368" spans="11:11">
      <c r="K368" s="9"/>
    </row>
    <row r="369" spans="11:11">
      <c r="K369" s="9"/>
    </row>
    <row r="370" spans="11:11">
      <c r="K370" s="9"/>
    </row>
  </sheetData>
  <mergeCells count="5">
    <mergeCell ref="A140:F140"/>
    <mergeCell ref="C1:F1"/>
    <mergeCell ref="A2:B2"/>
    <mergeCell ref="C2:F2"/>
    <mergeCell ref="A3:F3"/>
  </mergeCells>
  <printOptions horizontalCentered="1"/>
  <pageMargins left="0.59055118110236227" right="0" top="0.19685039370078741" bottom="0.39370078740157483" header="0" footer="0"/>
  <pageSetup paperSize="9" orientation="portrait" blackAndWhite="1" useFirstPageNumber="1" horizontalDpi="4294967294" r:id="rId1"/>
  <headerFooter alignWithMargins="0">
    <oddFooter>&amp;C&amp;"Arial,Regular"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7</vt:i4>
      </vt:variant>
      <vt:variant>
        <vt:lpstr>Imenovani rasponi</vt:lpstr>
      </vt:variant>
      <vt:variant>
        <vt:i4>10</vt:i4>
      </vt:variant>
    </vt:vector>
  </HeadingPairs>
  <TitlesOfParts>
    <vt:vector size="17" baseType="lpstr">
      <vt:lpstr>NASLOVNICA</vt:lpstr>
      <vt:lpstr>DNSH</vt:lpstr>
      <vt:lpstr>OPĆI UVJETI</vt:lpstr>
      <vt:lpstr>REKAPITULACIJA</vt:lpstr>
      <vt:lpstr>TERMOTEHNIKA</vt:lpstr>
      <vt:lpstr>AUTOMATIKA</vt:lpstr>
      <vt:lpstr>GRAĐEVINSKI</vt:lpstr>
      <vt:lpstr>AUTOMATIKA!Ispis_naslova</vt:lpstr>
      <vt:lpstr>GRAĐEVINSKI!Ispis_naslova</vt:lpstr>
      <vt:lpstr>NASLOVNICA!Ispis_naslova</vt:lpstr>
      <vt:lpstr>REKAPITULACIJA!Ispis_naslova</vt:lpstr>
      <vt:lpstr>TERMOTEHNIKA!Ispis_naslova</vt:lpstr>
      <vt:lpstr>AUTOMATIKA!Podrucje_ispisa</vt:lpstr>
      <vt:lpstr>GRAĐEVINSKI!Podrucje_ispisa</vt:lpstr>
      <vt:lpstr>NASLOVNICA!Podrucje_ispisa</vt:lpstr>
      <vt:lpstr>REKAPITULACIJA!Podrucje_ispisa</vt:lpstr>
      <vt:lpstr>TERMOTEHNIKA!Podrucje_ispisa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Dario Hrastovic</dc:creator>
  <cp:lastModifiedBy>Dario Hrastovic</cp:lastModifiedBy>
  <cp:lastPrinted>2024-09-04T05:18:56Z</cp:lastPrinted>
  <dcterms:created xsi:type="dcterms:W3CDTF">1997-02-06T18:41:11Z</dcterms:created>
  <dcterms:modified xsi:type="dcterms:W3CDTF">2026-02-12T14:22:08Z</dcterms:modified>
</cp:coreProperties>
</file>